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DEF35546-B45D-455C-AA99-B55DC688E2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hár Vysočiny" sheetId="1" r:id="rId1"/>
    <sheet name="Účast" sheetId="2" r:id="rId2"/>
    <sheet name="oddíly-jednotlivci" sheetId="4" r:id="rId3"/>
    <sheet name="Všichni hráči" sheetId="8" r:id="rId4"/>
    <sheet name="U-11" sheetId="3" r:id="rId5"/>
    <sheet name="U-13" sheetId="5" r:id="rId6"/>
    <sheet name="U-15" sheetId="6" r:id="rId7"/>
    <sheet name="U-17,19" sheetId="7" r:id="rId8"/>
    <sheet name="KCTM" sheetId="9" r:id="rId9"/>
  </sheets>
  <definedNames>
    <definedName name="_xlnm.Print_Area" localSheetId="2">'oddíly-jednotlivci'!$A$1:$BO$265</definedName>
    <definedName name="_xlnm.Print_Area" localSheetId="0">'Pohár Vysočiny'!$A$2:$AZ$35</definedName>
    <definedName name="_xlnm.Print_Area" localSheetId="4">'U-11'!$A$1:$AN$48</definedName>
    <definedName name="_xlnm.Print_Area" localSheetId="5">'U-13'!$A$1:$AP$69</definedName>
    <definedName name="_xlnm.Print_Area" localSheetId="6">'U-15'!$A$1:$AG$92</definedName>
    <definedName name="_xlnm.Print_Area" localSheetId="7">'U-17,19'!$A$1:$R$79</definedName>
    <definedName name="_xlnm.Print_Area" localSheetId="1">Účast!$B$1:$BG$46</definedName>
    <definedName name="_xlnm.Print_Area" localSheetId="3">'Všichni hráči'!$A$1:$BA$255</definedName>
  </definedNames>
  <calcPr calcId="191029"/>
</workbook>
</file>

<file path=xl/calcChain.xml><?xml version="1.0" encoding="utf-8"?>
<calcChain xmlns="http://schemas.openxmlformats.org/spreadsheetml/2006/main">
  <c r="AL69" i="5" l="1"/>
  <c r="BE6" i="2"/>
  <c r="BE5" i="2"/>
  <c r="BE7" i="2"/>
  <c r="BE8" i="2"/>
  <c r="BE9" i="2"/>
  <c r="BE16" i="2"/>
  <c r="BE15" i="2"/>
  <c r="BE26" i="2"/>
  <c r="BE25" i="2"/>
  <c r="BE24" i="2"/>
  <c r="BE23" i="2"/>
  <c r="BE22" i="2"/>
  <c r="BE14" i="2"/>
  <c r="BE32" i="2"/>
  <c r="BE35" i="2"/>
  <c r="BE36" i="2"/>
  <c r="BD36" i="2"/>
  <c r="BC36" i="2"/>
  <c r="BC35" i="2"/>
  <c r="BC34" i="2"/>
  <c r="BC33" i="2"/>
  <c r="BC32" i="2"/>
  <c r="BC30" i="2"/>
  <c r="BC29" i="2"/>
  <c r="BC28" i="2"/>
  <c r="BC26" i="2"/>
  <c r="BC24" i="2"/>
  <c r="BC23" i="2"/>
  <c r="BC22" i="2"/>
  <c r="BC18" i="2"/>
  <c r="BC19" i="2"/>
  <c r="BC21" i="2"/>
  <c r="BC20" i="2"/>
  <c r="BC17" i="2"/>
  <c r="BC16" i="2"/>
  <c r="BC15" i="2"/>
  <c r="BC14" i="2"/>
  <c r="BC13" i="2"/>
  <c r="BC12" i="2"/>
  <c r="BC11" i="2"/>
  <c r="BC10" i="2"/>
  <c r="BC9" i="2"/>
  <c r="BC8" i="2"/>
  <c r="BC7" i="2"/>
  <c r="BC6" i="2"/>
  <c r="BC5" i="2"/>
  <c r="BD23" i="2"/>
  <c r="BD22" i="2"/>
  <c r="BD21" i="2"/>
  <c r="BD20" i="2"/>
  <c r="BD19" i="2"/>
  <c r="BD18" i="2"/>
  <c r="BD17" i="2"/>
  <c r="BD16" i="2"/>
  <c r="BD15" i="2"/>
  <c r="BD14" i="2"/>
  <c r="BD13" i="2"/>
  <c r="BD12" i="2"/>
  <c r="BD11" i="2"/>
  <c r="BD10" i="2"/>
  <c r="BD9" i="2"/>
  <c r="BD8" i="2"/>
  <c r="BD7" i="2"/>
  <c r="BD6" i="2"/>
  <c r="BD5" i="2"/>
  <c r="BD32" i="2"/>
  <c r="BE10" i="2"/>
  <c r="BH257" i="4"/>
  <c r="W92" i="6"/>
  <c r="AM253" i="8"/>
  <c r="BH203" i="4"/>
  <c r="BI17" i="4"/>
  <c r="BH17" i="4"/>
  <c r="BI35" i="4"/>
  <c r="BH35" i="4" s="1"/>
  <c r="BD35" i="2"/>
  <c r="BD34" i="2"/>
  <c r="BD33" i="2"/>
  <c r="BD24" i="2"/>
  <c r="BD25" i="2"/>
  <c r="BD26" i="2"/>
  <c r="BD29" i="2"/>
  <c r="BD28" i="2"/>
  <c r="R48" i="7"/>
  <c r="R49" i="7"/>
  <c r="R50" i="7"/>
  <c r="R51" i="7"/>
  <c r="R52" i="7"/>
  <c r="R53" i="7"/>
  <c r="R54" i="7"/>
  <c r="R55" i="7"/>
  <c r="R56" i="7"/>
  <c r="R57" i="7"/>
  <c r="R58" i="7"/>
  <c r="Q58" i="7" s="1"/>
  <c r="R59" i="7"/>
  <c r="Q59" i="7" s="1"/>
  <c r="R60" i="7"/>
  <c r="R61" i="7"/>
  <c r="R62" i="7"/>
  <c r="R63" i="7"/>
  <c r="R64" i="7"/>
  <c r="R65" i="7"/>
  <c r="R66" i="7"/>
  <c r="R67" i="7"/>
  <c r="R68" i="7"/>
  <c r="R18" i="7"/>
  <c r="Q18" i="7" s="1"/>
  <c r="BI19" i="4"/>
  <c r="BH19" i="4" s="1"/>
  <c r="BI21" i="4"/>
  <c r="BH21" i="4" s="1"/>
  <c r="BI22" i="4"/>
  <c r="BH22" i="4" s="1"/>
  <c r="BI24" i="4"/>
  <c r="BH24" i="4" s="1"/>
  <c r="BI23" i="4"/>
  <c r="BH23" i="4" s="1"/>
  <c r="BI25" i="4"/>
  <c r="BH25" i="4" s="1"/>
  <c r="BI26" i="4"/>
  <c r="BH26" i="4" s="1"/>
  <c r="BI27" i="4"/>
  <c r="BH27" i="4" s="1"/>
  <c r="BI28" i="4"/>
  <c r="BH28" i="4" s="1"/>
  <c r="BI29" i="4"/>
  <c r="BH29" i="4" s="1"/>
  <c r="BI30" i="4"/>
  <c r="BH30" i="4" s="1"/>
  <c r="BI31" i="4"/>
  <c r="BH31" i="4" s="1"/>
  <c r="BI32" i="4"/>
  <c r="BH32" i="4" s="1"/>
  <c r="BI33" i="4"/>
  <c r="BH33" i="4" s="1"/>
  <c r="BI34" i="4"/>
  <c r="BH34" i="4" s="1"/>
  <c r="BI20" i="4"/>
  <c r="BH20" i="4" s="1"/>
  <c r="BA9" i="8"/>
  <c r="BA7" i="8"/>
  <c r="AZ7" i="8" s="1"/>
  <c r="BA11" i="8"/>
  <c r="AZ11" i="8" s="1"/>
  <c r="BA14" i="8"/>
  <c r="BA13" i="8"/>
  <c r="AZ13" i="8" s="1"/>
  <c r="BA18" i="8"/>
  <c r="BA17" i="8"/>
  <c r="BA21" i="8"/>
  <c r="BA19" i="8"/>
  <c r="BA15" i="8"/>
  <c r="AZ15" i="8" s="1"/>
  <c r="BA12" i="8"/>
  <c r="BA20" i="8"/>
  <c r="AZ20" i="8" s="1"/>
  <c r="BA24" i="8"/>
  <c r="AZ24" i="8" s="1"/>
  <c r="BA23" i="8"/>
  <c r="AZ23" i="8" s="1"/>
  <c r="BA25" i="8"/>
  <c r="AZ25" i="8" s="1"/>
  <c r="BA22" i="8"/>
  <c r="BA28" i="8"/>
  <c r="BA30" i="8"/>
  <c r="AZ30" i="8" s="1"/>
  <c r="BA35" i="8"/>
  <c r="BA29" i="8"/>
  <c r="BA37" i="8"/>
  <c r="BA16" i="8"/>
  <c r="AZ16" i="8" s="1"/>
  <c r="BA32" i="8"/>
  <c r="AZ32" i="8" s="1"/>
  <c r="BA34" i="8"/>
  <c r="AZ34" i="8" s="1"/>
  <c r="BA27" i="8"/>
  <c r="AZ27" i="8" s="1"/>
  <c r="BA38" i="8"/>
  <c r="AZ38" i="8" s="1"/>
  <c r="BA39" i="8"/>
  <c r="BA40" i="8"/>
  <c r="BA43" i="8"/>
  <c r="BA33" i="8"/>
  <c r="AZ33" i="8" s="1"/>
  <c r="BA26" i="8"/>
  <c r="BA31" i="8"/>
  <c r="BA41" i="8"/>
  <c r="BA44" i="8"/>
  <c r="AZ44" i="8" s="1"/>
  <c r="BA42" i="8"/>
  <c r="AZ42" i="8" s="1"/>
  <c r="BA49" i="8"/>
  <c r="AZ49" i="8" s="1"/>
  <c r="BA36" i="8"/>
  <c r="AZ36" i="8" s="1"/>
  <c r="BA53" i="8"/>
  <c r="AZ53" i="8" s="1"/>
  <c r="BA54" i="8"/>
  <c r="BA51" i="8"/>
  <c r="BA57" i="8"/>
  <c r="BA59" i="8"/>
  <c r="BA60" i="8"/>
  <c r="BA62" i="8"/>
  <c r="BA63" i="8"/>
  <c r="BA64" i="8"/>
  <c r="AZ64" i="8" s="1"/>
  <c r="BA66" i="8"/>
  <c r="BA48" i="8"/>
  <c r="AZ48" i="8" s="1"/>
  <c r="BA68" i="8"/>
  <c r="AZ68" i="8" s="1"/>
  <c r="BA46" i="8"/>
  <c r="AZ46" i="8" s="1"/>
  <c r="BA69" i="8"/>
  <c r="BA71" i="8"/>
  <c r="BA76" i="8"/>
  <c r="BA52" i="8"/>
  <c r="BA79" i="8"/>
  <c r="BA61" i="8"/>
  <c r="BA81" i="8"/>
  <c r="BA56" i="8"/>
  <c r="AZ56" i="8" s="1"/>
  <c r="BA82" i="8"/>
  <c r="BA47" i="8"/>
  <c r="AZ47" i="8" s="1"/>
  <c r="BA87" i="8"/>
  <c r="BA88" i="8"/>
  <c r="AZ88" i="8" s="1"/>
  <c r="BA55" i="8"/>
  <c r="AZ55" i="8" s="1"/>
  <c r="BA75" i="8"/>
  <c r="BA65" i="8"/>
  <c r="AZ65" i="8" s="1"/>
  <c r="BA70" i="8"/>
  <c r="BA91" i="8"/>
  <c r="BA92" i="8"/>
  <c r="BA45" i="8"/>
  <c r="BA94" i="8"/>
  <c r="BA96" i="8"/>
  <c r="AZ96" i="8" s="1"/>
  <c r="BA97" i="8"/>
  <c r="AZ97" i="8" s="1"/>
  <c r="BA98" i="8"/>
  <c r="BA83" i="8"/>
  <c r="AZ83" i="8" s="1"/>
  <c r="BA102" i="8"/>
  <c r="BA78" i="8"/>
  <c r="BA50" i="8"/>
  <c r="BA67" i="8"/>
  <c r="BA86" i="8"/>
  <c r="AZ86" i="8" s="1"/>
  <c r="BA103" i="8"/>
  <c r="BA58" i="8"/>
  <c r="BA74" i="8"/>
  <c r="BA105" i="8"/>
  <c r="AZ105" i="8" s="1"/>
  <c r="BA106" i="8"/>
  <c r="AZ106" i="8" s="1"/>
  <c r="BA107" i="8"/>
  <c r="AZ107" i="8" s="1"/>
  <c r="BA108" i="8"/>
  <c r="AZ108" i="8" s="1"/>
  <c r="BA93" i="8"/>
  <c r="BA109" i="8"/>
  <c r="BA89" i="8"/>
  <c r="BA110" i="8"/>
  <c r="BA111" i="8"/>
  <c r="BA112" i="8"/>
  <c r="BA113" i="8"/>
  <c r="BA115" i="8"/>
  <c r="BA116" i="8"/>
  <c r="BA118" i="8"/>
  <c r="AZ118" i="8" s="1"/>
  <c r="BA119" i="8"/>
  <c r="AZ119" i="8" s="1"/>
  <c r="BA72" i="8"/>
  <c r="AZ72" i="8" s="1"/>
  <c r="BA121" i="8"/>
  <c r="BA123" i="8"/>
  <c r="BA124" i="8"/>
  <c r="BA126" i="8"/>
  <c r="BA127" i="8"/>
  <c r="BA128" i="8"/>
  <c r="BA129" i="8"/>
  <c r="BA130" i="8"/>
  <c r="AZ130" i="8" s="1"/>
  <c r="BA131" i="8"/>
  <c r="AZ131" i="8" s="1"/>
  <c r="BA132" i="8"/>
  <c r="AZ132" i="8" s="1"/>
  <c r="BA133" i="8"/>
  <c r="AZ133" i="8" s="1"/>
  <c r="BA134" i="8"/>
  <c r="AZ134" i="8" s="1"/>
  <c r="BA136" i="8"/>
  <c r="BA137" i="8"/>
  <c r="BA138" i="8"/>
  <c r="BA139" i="8"/>
  <c r="BA122" i="8"/>
  <c r="BA140" i="8"/>
  <c r="BA141" i="8"/>
  <c r="BA142" i="8"/>
  <c r="AZ142" i="8" s="1"/>
  <c r="BA143" i="8"/>
  <c r="AZ143" i="8" s="1"/>
  <c r="BA144" i="8"/>
  <c r="AZ144" i="8" s="1"/>
  <c r="BA125" i="8"/>
  <c r="AZ125" i="8" s="1"/>
  <c r="BA145" i="8"/>
  <c r="AZ145" i="8" s="1"/>
  <c r="BA147" i="8"/>
  <c r="BA149" i="8"/>
  <c r="BA150" i="8"/>
  <c r="BA90" i="8"/>
  <c r="AZ90" i="8" s="1"/>
  <c r="BA151" i="8"/>
  <c r="BA153" i="8"/>
  <c r="BA154" i="8"/>
  <c r="BA155" i="8"/>
  <c r="AZ155" i="8" s="1"/>
  <c r="BA117" i="8"/>
  <c r="BA156" i="8"/>
  <c r="AZ156" i="8" s="1"/>
  <c r="BA157" i="8"/>
  <c r="BA158" i="8"/>
  <c r="AZ158" i="8" s="1"/>
  <c r="BA135" i="8"/>
  <c r="AZ135" i="8" s="1"/>
  <c r="BA159" i="8"/>
  <c r="AZ159" i="8" s="1"/>
  <c r="BA160" i="8"/>
  <c r="BA161" i="8"/>
  <c r="BA162" i="8"/>
  <c r="BA163" i="8"/>
  <c r="BA164" i="8"/>
  <c r="BA165" i="8"/>
  <c r="AZ165" i="8" s="1"/>
  <c r="BA166" i="8"/>
  <c r="AZ166" i="8" s="1"/>
  <c r="BA167" i="8"/>
  <c r="AZ167" i="8" s="1"/>
  <c r="BA168" i="8"/>
  <c r="AZ168" i="8" s="1"/>
  <c r="BA169" i="8"/>
  <c r="AZ169" i="8" s="1"/>
  <c r="BA120" i="8"/>
  <c r="AZ120" i="8" s="1"/>
  <c r="BA170" i="8"/>
  <c r="BA171" i="8"/>
  <c r="BA172" i="8"/>
  <c r="BA173" i="8"/>
  <c r="BA174" i="8"/>
  <c r="BA175" i="8"/>
  <c r="BA176" i="8"/>
  <c r="AZ176" i="8" s="1"/>
  <c r="BA177" i="8"/>
  <c r="BA178" i="8"/>
  <c r="AZ178" i="8" s="1"/>
  <c r="BA179" i="8"/>
  <c r="BA180" i="8"/>
  <c r="AZ180" i="8" s="1"/>
  <c r="BA181" i="8"/>
  <c r="BA182" i="8"/>
  <c r="BA183" i="8"/>
  <c r="BA184" i="8"/>
  <c r="BA114" i="8"/>
  <c r="AZ114" i="8" s="1"/>
  <c r="BA185" i="8"/>
  <c r="BA186" i="8"/>
  <c r="BA187" i="8"/>
  <c r="AZ187" i="8" s="1"/>
  <c r="BA188" i="8"/>
  <c r="AZ188" i="8" s="1"/>
  <c r="BA189" i="8"/>
  <c r="AZ189" i="8" s="1"/>
  <c r="BA190" i="8"/>
  <c r="AZ190" i="8" s="1"/>
  <c r="BA191" i="8"/>
  <c r="AZ191" i="8" s="1"/>
  <c r="BA201" i="8"/>
  <c r="BA99" i="8"/>
  <c r="BA100" i="8"/>
  <c r="BA202" i="8"/>
  <c r="BA203" i="8"/>
  <c r="BA204" i="8"/>
  <c r="BA205" i="8"/>
  <c r="BA206" i="8"/>
  <c r="AZ206" i="8" s="1"/>
  <c r="BA207" i="8"/>
  <c r="AZ207" i="8" s="1"/>
  <c r="BA208" i="8"/>
  <c r="AZ208" i="8" s="1"/>
  <c r="BA209" i="8"/>
  <c r="AZ209" i="8" s="1"/>
  <c r="BA210" i="8"/>
  <c r="AZ210" i="8" s="1"/>
  <c r="BA211" i="8"/>
  <c r="BA192" i="8"/>
  <c r="BA193" i="8"/>
  <c r="BA194" i="8"/>
  <c r="BA195" i="8"/>
  <c r="BA196" i="8"/>
  <c r="BA197" i="8"/>
  <c r="BA198" i="8"/>
  <c r="BA199" i="8"/>
  <c r="AZ199" i="8" s="1"/>
  <c r="BA200" i="8"/>
  <c r="AZ200" i="8" s="1"/>
  <c r="BA212" i="8"/>
  <c r="AZ212" i="8" s="1"/>
  <c r="BA213" i="8"/>
  <c r="AZ213" i="8" s="1"/>
  <c r="BA73" i="8"/>
  <c r="AZ73" i="8" s="1"/>
  <c r="BA214" i="8"/>
  <c r="BA215" i="8"/>
  <c r="BA216" i="8"/>
  <c r="BA84" i="8"/>
  <c r="BA85" i="8"/>
  <c r="BA217" i="8"/>
  <c r="BA218" i="8"/>
  <c r="AZ218" i="8" s="1"/>
  <c r="BA219" i="8"/>
  <c r="AZ219" i="8" s="1"/>
  <c r="BA77" i="8"/>
  <c r="AZ77" i="8" s="1"/>
  <c r="BA220" i="8"/>
  <c r="AZ220" i="8" s="1"/>
  <c r="BA221" i="8"/>
  <c r="AZ221" i="8" s="1"/>
  <c r="BA222" i="8"/>
  <c r="BA223" i="8"/>
  <c r="BA224" i="8"/>
  <c r="BA225" i="8"/>
  <c r="BA226" i="8"/>
  <c r="BA227" i="8"/>
  <c r="AZ227" i="8" s="1"/>
  <c r="BA10" i="8"/>
  <c r="AZ10" i="8" s="1"/>
  <c r="AN9" i="3"/>
  <c r="AM9" i="3" s="1"/>
  <c r="AN11" i="3"/>
  <c r="AM11" i="3" s="1"/>
  <c r="AN10" i="3"/>
  <c r="AM10" i="3" s="1"/>
  <c r="AN13" i="3"/>
  <c r="AM13" i="3" s="1"/>
  <c r="AN12" i="3"/>
  <c r="AN15" i="3"/>
  <c r="AM15" i="3" s="1"/>
  <c r="AN14" i="3"/>
  <c r="AN16" i="3"/>
  <c r="AM16" i="3" s="1"/>
  <c r="AN17" i="3"/>
  <c r="AM17" i="3" s="1"/>
  <c r="AN19" i="3"/>
  <c r="AM19" i="3" s="1"/>
  <c r="AN20" i="3"/>
  <c r="AM20" i="3" s="1"/>
  <c r="AN18" i="3"/>
  <c r="AM18" i="3" s="1"/>
  <c r="AN21" i="3"/>
  <c r="AN22" i="3"/>
  <c r="AM22" i="3" s="1"/>
  <c r="AN23" i="3"/>
  <c r="AM23" i="3" s="1"/>
  <c r="AN24" i="3"/>
  <c r="AM24" i="3" s="1"/>
  <c r="AN25" i="3"/>
  <c r="AN26" i="3"/>
  <c r="AM26" i="3" s="1"/>
  <c r="AN27" i="3"/>
  <c r="AN28" i="3"/>
  <c r="AM28" i="3" s="1"/>
  <c r="AN30" i="3"/>
  <c r="AM30" i="3" s="1"/>
  <c r="AN29" i="3"/>
  <c r="AM29" i="3" s="1"/>
  <c r="AN32" i="3"/>
  <c r="AM32" i="3" s="1"/>
  <c r="AN31" i="3"/>
  <c r="AM31" i="3" s="1"/>
  <c r="AN35" i="3"/>
  <c r="AM35" i="3" s="1"/>
  <c r="AN33" i="3"/>
  <c r="AM33" i="3" s="1"/>
  <c r="AN34" i="3"/>
  <c r="AM34" i="3" s="1"/>
  <c r="AN42" i="3"/>
  <c r="AM42" i="3" s="1"/>
  <c r="AN37" i="3"/>
  <c r="AN38" i="3"/>
  <c r="AM38" i="3" s="1"/>
  <c r="AN39" i="3"/>
  <c r="AN40" i="3"/>
  <c r="AN44" i="3"/>
  <c r="AM44" i="3" s="1"/>
  <c r="AN45" i="3"/>
  <c r="AM45" i="3" s="1"/>
  <c r="AN46" i="3"/>
  <c r="AM46" i="3" s="1"/>
  <c r="AN41" i="3"/>
  <c r="AM41" i="3" s="1"/>
  <c r="AN43" i="3"/>
  <c r="AN36" i="3"/>
  <c r="AM36" i="3" s="1"/>
  <c r="AN47" i="3"/>
  <c r="AM47" i="3" s="1"/>
  <c r="AN5" i="3"/>
  <c r="AM5" i="3" s="1"/>
  <c r="AN6" i="3"/>
  <c r="AM6" i="3" s="1"/>
  <c r="AN7" i="3"/>
  <c r="AM7" i="3" s="1"/>
  <c r="AN8" i="3"/>
  <c r="AM8" i="3" s="1"/>
  <c r="AM12" i="3"/>
  <c r="AM14" i="3"/>
  <c r="AM21" i="3"/>
  <c r="AM25" i="3"/>
  <c r="AM27" i="3"/>
  <c r="AM37" i="3"/>
  <c r="AM39" i="3"/>
  <c r="AM40" i="3"/>
  <c r="AM43" i="3"/>
  <c r="AP5" i="5"/>
  <c r="AO5" i="5" s="1"/>
  <c r="AP6" i="5"/>
  <c r="AO6" i="5" s="1"/>
  <c r="AP7" i="5"/>
  <c r="AO7" i="5" s="1"/>
  <c r="AP8" i="5"/>
  <c r="AO8" i="5" s="1"/>
  <c r="AP9" i="5"/>
  <c r="AO9" i="5" s="1"/>
  <c r="AP12" i="5"/>
  <c r="AO12" i="5" s="1"/>
  <c r="AP13" i="5"/>
  <c r="AO13" i="5" s="1"/>
  <c r="AP14" i="5"/>
  <c r="AO14" i="5" s="1"/>
  <c r="AP11" i="5"/>
  <c r="AO11" i="5" s="1"/>
  <c r="AP15" i="5"/>
  <c r="AO15" i="5" s="1"/>
  <c r="AP17" i="5"/>
  <c r="AO17" i="5" s="1"/>
  <c r="AP10" i="5"/>
  <c r="AO10" i="5" s="1"/>
  <c r="AP16" i="5"/>
  <c r="AO16" i="5" s="1"/>
  <c r="AP18" i="5"/>
  <c r="AO18" i="5" s="1"/>
  <c r="AP20" i="5"/>
  <c r="AP23" i="5"/>
  <c r="AO23" i="5" s="1"/>
  <c r="AP24" i="5"/>
  <c r="AO24" i="5" s="1"/>
  <c r="AP25" i="5"/>
  <c r="AO25" i="5" s="1"/>
  <c r="AP19" i="5"/>
  <c r="AO19" i="5" s="1"/>
  <c r="AP22" i="5"/>
  <c r="AO22" i="5" s="1"/>
  <c r="AP29" i="5"/>
  <c r="AO29" i="5" s="1"/>
  <c r="AP21" i="5"/>
  <c r="AO21" i="5" s="1"/>
  <c r="AP30" i="5"/>
  <c r="AO30" i="5" s="1"/>
  <c r="AP31" i="5"/>
  <c r="AO31" i="5" s="1"/>
  <c r="AP32" i="5"/>
  <c r="AO32" i="5" s="1"/>
  <c r="AP33" i="5"/>
  <c r="AO33" i="5" s="1"/>
  <c r="AP27" i="5"/>
  <c r="AO27" i="5" s="1"/>
  <c r="AP34" i="5"/>
  <c r="AO34" i="5" s="1"/>
  <c r="AP35" i="5"/>
  <c r="AO35" i="5" s="1"/>
  <c r="AP36" i="5"/>
  <c r="AO36" i="5" s="1"/>
  <c r="AP37" i="5"/>
  <c r="AO37" i="5" s="1"/>
  <c r="AP26" i="5"/>
  <c r="AO26" i="5" s="1"/>
  <c r="AP38" i="5"/>
  <c r="AO38" i="5" s="1"/>
  <c r="AP39" i="5"/>
  <c r="AO39" i="5" s="1"/>
  <c r="AP41" i="5"/>
  <c r="AO41" i="5" s="1"/>
  <c r="AP42" i="5"/>
  <c r="AO42" i="5" s="1"/>
  <c r="AP43" i="5"/>
  <c r="AO43" i="5" s="1"/>
  <c r="AP44" i="5"/>
  <c r="AO44" i="5" s="1"/>
  <c r="AP45" i="5"/>
  <c r="AP40" i="5"/>
  <c r="AO40" i="5" s="1"/>
  <c r="AP46" i="5"/>
  <c r="AO46" i="5" s="1"/>
  <c r="AP47" i="5"/>
  <c r="AO47" i="5" s="1"/>
  <c r="AP48" i="5"/>
  <c r="AO48" i="5" s="1"/>
  <c r="AP49" i="5"/>
  <c r="AO49" i="5" s="1"/>
  <c r="AP50" i="5"/>
  <c r="AO50" i="5" s="1"/>
  <c r="AP51" i="5"/>
  <c r="AO51" i="5" s="1"/>
  <c r="AP52" i="5"/>
  <c r="AO52" i="5" s="1"/>
  <c r="AP53" i="5"/>
  <c r="AO53" i="5" s="1"/>
  <c r="AP54" i="5"/>
  <c r="AO54" i="5" s="1"/>
  <c r="AP55" i="5"/>
  <c r="AO55" i="5" s="1"/>
  <c r="AP56" i="5"/>
  <c r="AO56" i="5" s="1"/>
  <c r="AP57" i="5"/>
  <c r="AO57" i="5" s="1"/>
  <c r="AP58" i="5"/>
  <c r="AO58" i="5" s="1"/>
  <c r="AP59" i="5"/>
  <c r="AO59" i="5" s="1"/>
  <c r="AP60" i="5"/>
  <c r="AO60" i="5" s="1"/>
  <c r="AP61" i="5"/>
  <c r="AP62" i="5"/>
  <c r="AO62" i="5" s="1"/>
  <c r="AP63" i="5"/>
  <c r="AO63" i="5" s="1"/>
  <c r="AP64" i="5"/>
  <c r="AO64" i="5" s="1"/>
  <c r="AP28" i="5"/>
  <c r="AO28" i="5" s="1"/>
  <c r="AP66" i="5"/>
  <c r="AO66" i="5" s="1"/>
  <c r="AP65" i="5"/>
  <c r="AO65" i="5" s="1"/>
  <c r="AO20" i="5"/>
  <c r="AO45" i="5"/>
  <c r="AO61" i="5"/>
  <c r="AG9" i="6"/>
  <c r="AF9" i="6" s="1"/>
  <c r="AG10" i="6"/>
  <c r="AF10" i="6" s="1"/>
  <c r="AG11" i="6"/>
  <c r="AF11" i="6" s="1"/>
  <c r="AG12" i="6"/>
  <c r="AF12" i="6" s="1"/>
  <c r="AG13" i="6"/>
  <c r="AF13" i="6" s="1"/>
  <c r="AG14" i="6"/>
  <c r="AF14" i="6" s="1"/>
  <c r="AG15" i="6"/>
  <c r="AF15" i="6" s="1"/>
  <c r="AG16" i="6"/>
  <c r="AF16" i="6" s="1"/>
  <c r="AG17" i="6"/>
  <c r="AF17" i="6" s="1"/>
  <c r="AG18" i="6"/>
  <c r="AF18" i="6" s="1"/>
  <c r="AG19" i="6"/>
  <c r="AF19" i="6" s="1"/>
  <c r="AG20" i="6"/>
  <c r="AF20" i="6" s="1"/>
  <c r="AG21" i="6"/>
  <c r="AF21" i="6" s="1"/>
  <c r="AG22" i="6"/>
  <c r="AF22" i="6" s="1"/>
  <c r="AG23" i="6"/>
  <c r="AF23" i="6" s="1"/>
  <c r="AG24" i="6"/>
  <c r="AF24" i="6" s="1"/>
  <c r="AG25" i="6"/>
  <c r="AF25" i="6" s="1"/>
  <c r="AG26" i="6"/>
  <c r="AF26" i="6" s="1"/>
  <c r="AG27" i="6"/>
  <c r="AF27" i="6" s="1"/>
  <c r="AG28" i="6"/>
  <c r="AF28" i="6" s="1"/>
  <c r="AG29" i="6"/>
  <c r="AF29" i="6" s="1"/>
  <c r="AG30" i="6"/>
  <c r="AF30" i="6" s="1"/>
  <c r="AG31" i="6"/>
  <c r="AF31" i="6" s="1"/>
  <c r="AG32" i="6"/>
  <c r="AF32" i="6" s="1"/>
  <c r="AG33" i="6"/>
  <c r="AF33" i="6" s="1"/>
  <c r="AG34" i="6"/>
  <c r="AF34" i="6" s="1"/>
  <c r="AG35" i="6"/>
  <c r="AF35" i="6" s="1"/>
  <c r="AG36" i="6"/>
  <c r="AF36" i="6" s="1"/>
  <c r="AG37" i="6"/>
  <c r="AF37" i="6" s="1"/>
  <c r="AG38" i="6"/>
  <c r="AF38" i="6" s="1"/>
  <c r="AG39" i="6"/>
  <c r="AF39" i="6" s="1"/>
  <c r="AG40" i="6"/>
  <c r="AF40" i="6" s="1"/>
  <c r="AG41" i="6"/>
  <c r="AF41" i="6" s="1"/>
  <c r="AG42" i="6"/>
  <c r="AF42" i="6" s="1"/>
  <c r="AG43" i="6"/>
  <c r="AF43" i="6" s="1"/>
  <c r="AG44" i="6"/>
  <c r="AF44" i="6" s="1"/>
  <c r="AG45" i="6"/>
  <c r="AF45" i="6" s="1"/>
  <c r="AG46" i="6"/>
  <c r="AF46" i="6" s="1"/>
  <c r="AG47" i="6"/>
  <c r="AF47" i="6" s="1"/>
  <c r="AG48" i="6"/>
  <c r="AF48" i="6" s="1"/>
  <c r="AG49" i="6"/>
  <c r="AF49" i="6" s="1"/>
  <c r="AG50" i="6"/>
  <c r="AF50" i="6" s="1"/>
  <c r="AG51" i="6"/>
  <c r="AF51" i="6" s="1"/>
  <c r="AG52" i="6"/>
  <c r="AF52" i="6" s="1"/>
  <c r="AG53" i="6"/>
  <c r="AF53" i="6" s="1"/>
  <c r="AG54" i="6"/>
  <c r="AF54" i="6" s="1"/>
  <c r="AG55" i="6"/>
  <c r="AF55" i="6" s="1"/>
  <c r="AG56" i="6"/>
  <c r="AF56" i="6" s="1"/>
  <c r="AG57" i="6"/>
  <c r="AF57" i="6" s="1"/>
  <c r="AG58" i="6"/>
  <c r="AF58" i="6" s="1"/>
  <c r="AG59" i="6"/>
  <c r="AF59" i="6" s="1"/>
  <c r="AG60" i="6"/>
  <c r="AF60" i="6" s="1"/>
  <c r="AG61" i="6"/>
  <c r="AF61" i="6" s="1"/>
  <c r="AG62" i="6"/>
  <c r="AF62" i="6" s="1"/>
  <c r="AG63" i="6"/>
  <c r="AF63" i="6" s="1"/>
  <c r="AG64" i="6"/>
  <c r="AF64" i="6" s="1"/>
  <c r="AG65" i="6"/>
  <c r="AF65" i="6" s="1"/>
  <c r="AG66" i="6"/>
  <c r="AF66" i="6" s="1"/>
  <c r="AG67" i="6"/>
  <c r="AF67" i="6" s="1"/>
  <c r="AG68" i="6"/>
  <c r="AF68" i="6" s="1"/>
  <c r="AG69" i="6"/>
  <c r="AF69" i="6" s="1"/>
  <c r="AG70" i="6"/>
  <c r="AF70" i="6" s="1"/>
  <c r="AG71" i="6"/>
  <c r="AF71" i="6" s="1"/>
  <c r="AG72" i="6"/>
  <c r="AF72" i="6" s="1"/>
  <c r="AG73" i="6"/>
  <c r="AF73" i="6" s="1"/>
  <c r="AG74" i="6"/>
  <c r="AF74" i="6" s="1"/>
  <c r="AG75" i="6"/>
  <c r="AF75" i="6" s="1"/>
  <c r="AG76" i="6"/>
  <c r="AF76" i="6" s="1"/>
  <c r="AG77" i="6"/>
  <c r="AF77" i="6" s="1"/>
  <c r="AG78" i="6"/>
  <c r="AF78" i="6" s="1"/>
  <c r="AG79" i="6"/>
  <c r="AF79" i="6" s="1"/>
  <c r="AG80" i="6"/>
  <c r="AF80" i="6" s="1"/>
  <c r="AG81" i="6"/>
  <c r="AF81" i="6" s="1"/>
  <c r="AG82" i="6"/>
  <c r="AF82" i="6" s="1"/>
  <c r="AG83" i="6"/>
  <c r="AF83" i="6" s="1"/>
  <c r="AG84" i="6"/>
  <c r="AF84" i="6" s="1"/>
  <c r="AG85" i="6"/>
  <c r="AF85" i="6" s="1"/>
  <c r="AG86" i="6"/>
  <c r="AF86" i="6" s="1"/>
  <c r="AG87" i="6"/>
  <c r="AF87" i="6" s="1"/>
  <c r="AG88" i="6"/>
  <c r="AF88" i="6" s="1"/>
  <c r="AG89" i="6"/>
  <c r="AF89" i="6" s="1"/>
  <c r="AG8" i="6"/>
  <c r="AF8" i="6" s="1"/>
  <c r="R11" i="7"/>
  <c r="Q11" i="7" s="1"/>
  <c r="R21" i="7"/>
  <c r="Q21" i="7" s="1"/>
  <c r="R23" i="7"/>
  <c r="Q23" i="7" s="1"/>
  <c r="R24" i="7"/>
  <c r="Q24" i="7" s="1"/>
  <c r="R25" i="7"/>
  <c r="Q25" i="7" s="1"/>
  <c r="R26" i="7"/>
  <c r="Q26" i="7" s="1"/>
  <c r="R28" i="7"/>
  <c r="Q28" i="7" s="1"/>
  <c r="R29" i="7"/>
  <c r="Q29" i="7" s="1"/>
  <c r="R30" i="7"/>
  <c r="Q30" i="7" s="1"/>
  <c r="R31" i="7"/>
  <c r="Q31" i="7" s="1"/>
  <c r="R22" i="7"/>
  <c r="Q22" i="7" s="1"/>
  <c r="R32" i="7"/>
  <c r="Q32" i="7" s="1"/>
  <c r="R34" i="7"/>
  <c r="Q34" i="7" s="1"/>
  <c r="R35" i="7"/>
  <c r="Q35" i="7" s="1"/>
  <c r="R36" i="7"/>
  <c r="Q36" i="7" s="1"/>
  <c r="R16" i="7"/>
  <c r="Q16" i="7" s="1"/>
  <c r="R37" i="7"/>
  <c r="Q37" i="7" s="1"/>
  <c r="R38" i="7"/>
  <c r="Q38" i="7" s="1"/>
  <c r="R13" i="7"/>
  <c r="Q13" i="7" s="1"/>
  <c r="R19" i="7"/>
  <c r="Q19" i="7" s="1"/>
  <c r="R39" i="7"/>
  <c r="Q39" i="7" s="1"/>
  <c r="R27" i="7"/>
  <c r="Q27" i="7" s="1"/>
  <c r="R40" i="7"/>
  <c r="Q40" i="7" s="1"/>
  <c r="R41" i="7"/>
  <c r="Q41" i="7" s="1"/>
  <c r="R42" i="7"/>
  <c r="Q42" i="7" s="1"/>
  <c r="R43" i="7"/>
  <c r="Q43" i="7" s="1"/>
  <c r="R44" i="7"/>
  <c r="Q44" i="7" s="1"/>
  <c r="R20" i="7"/>
  <c r="Q20" i="7" s="1"/>
  <c r="R45" i="7"/>
  <c r="Q45" i="7" s="1"/>
  <c r="R46" i="7"/>
  <c r="Q46" i="7" s="1"/>
  <c r="R47" i="7"/>
  <c r="R12" i="7"/>
  <c r="Q12" i="7" s="1"/>
  <c r="R5" i="7"/>
  <c r="Q5" i="7" s="1"/>
  <c r="R6" i="7"/>
  <c r="Q6" i="7" s="1"/>
  <c r="R7" i="7"/>
  <c r="Q7" i="7" s="1"/>
  <c r="R9" i="7"/>
  <c r="Q9" i="7" s="1"/>
  <c r="R14" i="7"/>
  <c r="Q14" i="7" s="1"/>
  <c r="R10" i="7"/>
  <c r="Q10" i="7" s="1"/>
  <c r="R15" i="7"/>
  <c r="Q15" i="7" s="1"/>
  <c r="R8" i="7"/>
  <c r="Q8" i="7" s="1"/>
  <c r="E41" i="2"/>
  <c r="E43" i="2"/>
  <c r="E45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AR44" i="2"/>
  <c r="AS44" i="2"/>
  <c r="AT44" i="2"/>
  <c r="AU44" i="2"/>
  <c r="AV44" i="2"/>
  <c r="AW44" i="2"/>
  <c r="AX44" i="2"/>
  <c r="AY44" i="2"/>
  <c r="AZ44" i="2"/>
  <c r="BA44" i="2"/>
  <c r="BB44" i="2"/>
  <c r="BC44" i="2"/>
  <c r="E44" i="2"/>
  <c r="BE21" i="2"/>
  <c r="BD30" i="2"/>
  <c r="BI195" i="4"/>
  <c r="BI133" i="4"/>
  <c r="AY16" i="1"/>
  <c r="AZ16" i="1"/>
  <c r="AI253" i="8"/>
  <c r="BI86" i="4"/>
  <c r="BH86" i="4" s="1"/>
  <c r="BI85" i="4"/>
  <c r="BH85" i="4" s="1"/>
  <c r="BI84" i="4"/>
  <c r="BH84" i="4" s="1"/>
  <c r="BI83" i="4"/>
  <c r="BH83" i="4" s="1"/>
  <c r="BI235" i="4"/>
  <c r="BH235" i="4" s="1"/>
  <c r="BI214" i="4"/>
  <c r="BH214" i="4" s="1"/>
  <c r="BI215" i="4"/>
  <c r="BH215" i="4" s="1"/>
  <c r="BI201" i="4"/>
  <c r="BH201" i="4" s="1"/>
  <c r="BI140" i="4"/>
  <c r="BH140" i="4" s="1"/>
  <c r="BI139" i="4"/>
  <c r="BH139" i="4" s="1"/>
  <c r="BI55" i="4"/>
  <c r="BH55" i="4" s="1"/>
  <c r="BI53" i="4"/>
  <c r="BH53" i="4" s="1"/>
  <c r="BE33" i="2"/>
  <c r="BF33" i="2" s="1"/>
  <c r="AG34" i="1"/>
  <c r="AY9" i="1"/>
  <c r="AZ9" i="1" s="1"/>
  <c r="AI260" i="4"/>
  <c r="AY30" i="1"/>
  <c r="BI228" i="4"/>
  <c r="BH228" i="4" s="1"/>
  <c r="AY32" i="1"/>
  <c r="AZ32" i="1" s="1"/>
  <c r="BI143" i="4"/>
  <c r="BH143" i="4" s="1"/>
  <c r="AY6" i="1"/>
  <c r="AZ6" i="1" s="1"/>
  <c r="BI252" i="4"/>
  <c r="BH252" i="4" s="1"/>
  <c r="BI253" i="4"/>
  <c r="BH253" i="4" s="1"/>
  <c r="BI254" i="4"/>
  <c r="BH254" i="4" s="1"/>
  <c r="BI250" i="4"/>
  <c r="BH250" i="4" s="1"/>
  <c r="BK254" i="4" s="1"/>
  <c r="BI251" i="4"/>
  <c r="BH251" i="4" s="1"/>
  <c r="BI245" i="4"/>
  <c r="BH245" i="4" s="1"/>
  <c r="BI246" i="4"/>
  <c r="BH246" i="4" s="1"/>
  <c r="BI247" i="4"/>
  <c r="BH247" i="4" s="1"/>
  <c r="BI248" i="4"/>
  <c r="BH248" i="4" s="1"/>
  <c r="BI249" i="4"/>
  <c r="BH249" i="4" s="1"/>
  <c r="BI243" i="4"/>
  <c r="BH243" i="4" s="1"/>
  <c r="BI244" i="4"/>
  <c r="BH244" i="4" s="1"/>
  <c r="BI242" i="4"/>
  <c r="BH242" i="4" s="1"/>
  <c r="BI240" i="4"/>
  <c r="BH240" i="4" s="1"/>
  <c r="BI241" i="4"/>
  <c r="BH241" i="4" s="1"/>
  <c r="BI239" i="4"/>
  <c r="BH239" i="4" s="1"/>
  <c r="BI238" i="4"/>
  <c r="BH238" i="4" s="1"/>
  <c r="BI237" i="4"/>
  <c r="BH237" i="4" s="1"/>
  <c r="BI236" i="4"/>
  <c r="BH236" i="4" s="1"/>
  <c r="BI230" i="4"/>
  <c r="BH230" i="4" s="1"/>
  <c r="BI232" i="4"/>
  <c r="BH232" i="4" s="1"/>
  <c r="BI233" i="4"/>
  <c r="BH233" i="4" s="1"/>
  <c r="BI234" i="4"/>
  <c r="BH234" i="4" s="1"/>
  <c r="BI229" i="4"/>
  <c r="BH229" i="4" s="1"/>
  <c r="BI231" i="4"/>
  <c r="BI227" i="4"/>
  <c r="BH227" i="4" s="1"/>
  <c r="BI218" i="4"/>
  <c r="BH218" i="4" s="1"/>
  <c r="BI221" i="4"/>
  <c r="BH221" i="4" s="1"/>
  <c r="BI219" i="4"/>
  <c r="BH219" i="4" s="1"/>
  <c r="BI220" i="4"/>
  <c r="BH220" i="4" s="1"/>
  <c r="BI222" i="4"/>
  <c r="BH222" i="4" s="1"/>
  <c r="BI223" i="4"/>
  <c r="BH223" i="4" s="1"/>
  <c r="BI225" i="4"/>
  <c r="BH225" i="4" s="1"/>
  <c r="BI226" i="4"/>
  <c r="BH226" i="4" s="1"/>
  <c r="BI224" i="4"/>
  <c r="BH224" i="4" s="1"/>
  <c r="BI216" i="4"/>
  <c r="BH216" i="4" s="1"/>
  <c r="BI217" i="4"/>
  <c r="BH217" i="4" s="1"/>
  <c r="BI203" i="4"/>
  <c r="BI207" i="4"/>
  <c r="BH207" i="4" s="1"/>
  <c r="BI204" i="4"/>
  <c r="BH204" i="4" s="1"/>
  <c r="BI206" i="4"/>
  <c r="BH206" i="4" s="1"/>
  <c r="BI208" i="4"/>
  <c r="BH208" i="4" s="1"/>
  <c r="BI210" i="4"/>
  <c r="BH210" i="4" s="1"/>
  <c r="BI209" i="4"/>
  <c r="BH209" i="4" s="1"/>
  <c r="BI211" i="4"/>
  <c r="BH211" i="4" s="1"/>
  <c r="BI212" i="4"/>
  <c r="BH212" i="4" s="1"/>
  <c r="BI213" i="4"/>
  <c r="BH213" i="4" s="1"/>
  <c r="BI202" i="4"/>
  <c r="BH202" i="4" s="1"/>
  <c r="BI205" i="4"/>
  <c r="BH205" i="4" s="1"/>
  <c r="BI194" i="4"/>
  <c r="BH194" i="4" s="1"/>
  <c r="BI193" i="4"/>
  <c r="BH193" i="4" s="1"/>
  <c r="BH195" i="4"/>
  <c r="BI196" i="4"/>
  <c r="BH196" i="4" s="1"/>
  <c r="BI198" i="4"/>
  <c r="BH198" i="4" s="1"/>
  <c r="BI197" i="4"/>
  <c r="BH197" i="4" s="1"/>
  <c r="BI199" i="4"/>
  <c r="BH199" i="4" s="1"/>
  <c r="BI200" i="4"/>
  <c r="BH200" i="4" s="1"/>
  <c r="BI192" i="4"/>
  <c r="BH192" i="4" s="1"/>
  <c r="BI168" i="4"/>
  <c r="BH168" i="4" s="1"/>
  <c r="BI171" i="4"/>
  <c r="BH171" i="4" s="1"/>
  <c r="BI172" i="4"/>
  <c r="BH172" i="4" s="1"/>
  <c r="BI169" i="4"/>
  <c r="BH169" i="4" s="1"/>
  <c r="BI173" i="4"/>
  <c r="BH173" i="4" s="1"/>
  <c r="BI174" i="4"/>
  <c r="BH174" i="4" s="1"/>
  <c r="BI176" i="4"/>
  <c r="BH176" i="4" s="1"/>
  <c r="BI175" i="4"/>
  <c r="BH175" i="4" s="1"/>
  <c r="BI179" i="4"/>
  <c r="BH179" i="4" s="1"/>
  <c r="BI177" i="4"/>
  <c r="BH177" i="4" s="1"/>
  <c r="BI178" i="4"/>
  <c r="BH178" i="4" s="1"/>
  <c r="BI180" i="4"/>
  <c r="BH180" i="4" s="1"/>
  <c r="BI181" i="4"/>
  <c r="BH181" i="4" s="1"/>
  <c r="BI182" i="4"/>
  <c r="BH182" i="4" s="1"/>
  <c r="BI183" i="4"/>
  <c r="BH183" i="4" s="1"/>
  <c r="BI184" i="4"/>
  <c r="BH184" i="4" s="1"/>
  <c r="BI185" i="4"/>
  <c r="BH185" i="4" s="1"/>
  <c r="BI186" i="4"/>
  <c r="BH186" i="4" s="1"/>
  <c r="BI187" i="4"/>
  <c r="BH187" i="4" s="1"/>
  <c r="BI188" i="4"/>
  <c r="BH188" i="4" s="1"/>
  <c r="BI189" i="4"/>
  <c r="BH189" i="4" s="1"/>
  <c r="BI190" i="4"/>
  <c r="BH190" i="4" s="1"/>
  <c r="BI191" i="4"/>
  <c r="BH191" i="4" s="1"/>
  <c r="BI170" i="4"/>
  <c r="BH170" i="4" s="1"/>
  <c r="BI150" i="4"/>
  <c r="BH150" i="4" s="1"/>
  <c r="BI152" i="4"/>
  <c r="BH152" i="4" s="1"/>
  <c r="BI151" i="4"/>
  <c r="BH151" i="4" s="1"/>
  <c r="BI154" i="4"/>
  <c r="BH154" i="4" s="1"/>
  <c r="BI153" i="4"/>
  <c r="BH153" i="4" s="1"/>
  <c r="BI156" i="4"/>
  <c r="BH156" i="4" s="1"/>
  <c r="BI157" i="4"/>
  <c r="BH157" i="4" s="1"/>
  <c r="BI158" i="4"/>
  <c r="BH158" i="4" s="1"/>
  <c r="BI155" i="4"/>
  <c r="BH155" i="4" s="1"/>
  <c r="BI159" i="4"/>
  <c r="BH159" i="4" s="1"/>
  <c r="BI160" i="4"/>
  <c r="BH160" i="4" s="1"/>
  <c r="BI161" i="4"/>
  <c r="BH161" i="4" s="1"/>
  <c r="BI162" i="4"/>
  <c r="BH162" i="4" s="1"/>
  <c r="BI163" i="4"/>
  <c r="BH163" i="4" s="1"/>
  <c r="BI164" i="4"/>
  <c r="BH164" i="4" s="1"/>
  <c r="BI165" i="4"/>
  <c r="BH165" i="4" s="1"/>
  <c r="BI166" i="4"/>
  <c r="BH166" i="4" s="1"/>
  <c r="BI167" i="4"/>
  <c r="BH167" i="4" s="1"/>
  <c r="BI148" i="4"/>
  <c r="BH148" i="4" s="1"/>
  <c r="BI149" i="4"/>
  <c r="BH149" i="4" s="1"/>
  <c r="BI144" i="4"/>
  <c r="BH144" i="4" s="1"/>
  <c r="BI132" i="4"/>
  <c r="BH132" i="4" s="1"/>
  <c r="BI122" i="4"/>
  <c r="BH122" i="4" s="1"/>
  <c r="BI127" i="4"/>
  <c r="BH127" i="4" s="1"/>
  <c r="BI128" i="4"/>
  <c r="BH128" i="4" s="1"/>
  <c r="BI129" i="4"/>
  <c r="BH129" i="4" s="1"/>
  <c r="BI130" i="4"/>
  <c r="BH130" i="4" s="1"/>
  <c r="BI131" i="4"/>
  <c r="BH131" i="4" s="1"/>
  <c r="BI126" i="4"/>
  <c r="BH126" i="4" s="1"/>
  <c r="BI87" i="4"/>
  <c r="BH87" i="4" s="1"/>
  <c r="BI76" i="4"/>
  <c r="BH76" i="4" s="1"/>
  <c r="BI77" i="4"/>
  <c r="BH77" i="4" s="1"/>
  <c r="BI78" i="4"/>
  <c r="BH78" i="4" s="1"/>
  <c r="BI79" i="4"/>
  <c r="BH79" i="4" s="1"/>
  <c r="BI81" i="4"/>
  <c r="BH81" i="4" s="1"/>
  <c r="BI82" i="4"/>
  <c r="BH82" i="4" s="1"/>
  <c r="BI80" i="4"/>
  <c r="BH80" i="4" s="1"/>
  <c r="BI59" i="4"/>
  <c r="BH59" i="4" s="1"/>
  <c r="BI57" i="4"/>
  <c r="BH57" i="4" s="1"/>
  <c r="BI48" i="4"/>
  <c r="BH48" i="4" s="1"/>
  <c r="BI49" i="4"/>
  <c r="BH49" i="4" s="1"/>
  <c r="BI50" i="4"/>
  <c r="BH50" i="4" s="1"/>
  <c r="BI51" i="4"/>
  <c r="BH51" i="4" s="1"/>
  <c r="BI52" i="4"/>
  <c r="BH52" i="4" s="1"/>
  <c r="BI56" i="4"/>
  <c r="BI54" i="4"/>
  <c r="BH54" i="4" s="1"/>
  <c r="BI47" i="4"/>
  <c r="BH47" i="4" s="1"/>
  <c r="BI6" i="4"/>
  <c r="BH6" i="4" s="1"/>
  <c r="E42" i="2"/>
  <c r="E37" i="2"/>
  <c r="BI37" i="4"/>
  <c r="BH37" i="4" s="1"/>
  <c r="BI38" i="4"/>
  <c r="BH38" i="4" s="1"/>
  <c r="BI39" i="4"/>
  <c r="BH39" i="4" s="1"/>
  <c r="BI40" i="4"/>
  <c r="BH40" i="4" s="1"/>
  <c r="BI41" i="4"/>
  <c r="BH41" i="4" s="1"/>
  <c r="BI42" i="4"/>
  <c r="BH42" i="4" s="1"/>
  <c r="BI44" i="4"/>
  <c r="BH44" i="4" s="1"/>
  <c r="BI45" i="4"/>
  <c r="BH45" i="4" s="1"/>
  <c r="BI43" i="4"/>
  <c r="BH43" i="4" s="1"/>
  <c r="BI46" i="4"/>
  <c r="BH46" i="4" s="1"/>
  <c r="BI36" i="4"/>
  <c r="BH36" i="4" s="1"/>
  <c r="AZ225" i="8"/>
  <c r="AO259" i="4"/>
  <c r="AP259" i="4"/>
  <c r="AO260" i="4"/>
  <c r="AP260" i="4"/>
  <c r="BA5" i="8"/>
  <c r="AZ5" i="8" s="1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AD42" i="2"/>
  <c r="AE42" i="2"/>
  <c r="AF42" i="2"/>
  <c r="AG42" i="2"/>
  <c r="AH42" i="2"/>
  <c r="AI42" i="2"/>
  <c r="AJ42" i="2"/>
  <c r="AK42" i="2"/>
  <c r="AL42" i="2"/>
  <c r="AM42" i="2"/>
  <c r="AN42" i="2"/>
  <c r="AO42" i="2"/>
  <c r="AP42" i="2"/>
  <c r="AQ42" i="2"/>
  <c r="AR42" i="2"/>
  <c r="AS42" i="2"/>
  <c r="AT42" i="2"/>
  <c r="AU42" i="2"/>
  <c r="AV42" i="2"/>
  <c r="AW42" i="2"/>
  <c r="AX42" i="2"/>
  <c r="AY42" i="2"/>
  <c r="AZ42" i="2"/>
  <c r="BA42" i="2"/>
  <c r="BB42" i="2"/>
  <c r="AX34" i="1"/>
  <c r="AC45" i="2"/>
  <c r="AC37" i="2"/>
  <c r="AG253" i="8"/>
  <c r="U48" i="3"/>
  <c r="BI58" i="4"/>
  <c r="BH58" i="4" s="1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AE43" i="2"/>
  <c r="AF43" i="2"/>
  <c r="AG43" i="2"/>
  <c r="AH43" i="2"/>
  <c r="AI43" i="2"/>
  <c r="AJ43" i="2"/>
  <c r="AK43" i="2"/>
  <c r="AL43" i="2"/>
  <c r="AM43" i="2"/>
  <c r="AN43" i="2"/>
  <c r="AO43" i="2"/>
  <c r="AP43" i="2"/>
  <c r="AQ43" i="2"/>
  <c r="AR43" i="2"/>
  <c r="AS43" i="2"/>
  <c r="AT43" i="2"/>
  <c r="AU43" i="2"/>
  <c r="AV43" i="2"/>
  <c r="AW43" i="2"/>
  <c r="AX43" i="2"/>
  <c r="AY43" i="2"/>
  <c r="AZ43" i="2"/>
  <c r="BA43" i="2"/>
  <c r="BB43" i="2"/>
  <c r="AY33" i="1"/>
  <c r="AZ33" i="1" s="1"/>
  <c r="K69" i="7"/>
  <c r="L69" i="7"/>
  <c r="M69" i="7"/>
  <c r="N69" i="7"/>
  <c r="J69" i="7"/>
  <c r="R92" i="6"/>
  <c r="AB253" i="8"/>
  <c r="AC253" i="8"/>
  <c r="AD253" i="8"/>
  <c r="AE253" i="8"/>
  <c r="AF253" i="8"/>
  <c r="AA253" i="8"/>
  <c r="AZ128" i="8"/>
  <c r="X253" i="8"/>
  <c r="BA8" i="8"/>
  <c r="AZ8" i="8" s="1"/>
  <c r="BA6" i="8"/>
  <c r="AZ6" i="8" s="1"/>
  <c r="AZ164" i="8"/>
  <c r="AZ172" i="8"/>
  <c r="AZ109" i="8"/>
  <c r="AZ205" i="8"/>
  <c r="L260" i="4"/>
  <c r="M260" i="4"/>
  <c r="N260" i="4"/>
  <c r="O260" i="4"/>
  <c r="P260" i="4"/>
  <c r="Q260" i="4"/>
  <c r="R260" i="4"/>
  <c r="S260" i="4"/>
  <c r="T260" i="4"/>
  <c r="U260" i="4"/>
  <c r="V260" i="4"/>
  <c r="W260" i="4"/>
  <c r="X260" i="4"/>
  <c r="Y260" i="4"/>
  <c r="Z260" i="4"/>
  <c r="AA260" i="4"/>
  <c r="AB260" i="4"/>
  <c r="AC260" i="4"/>
  <c r="AD260" i="4"/>
  <c r="AE260" i="4"/>
  <c r="AF260" i="4"/>
  <c r="AG260" i="4"/>
  <c r="AH260" i="4"/>
  <c r="AJ260" i="4"/>
  <c r="AK260" i="4"/>
  <c r="AL260" i="4"/>
  <c r="AM260" i="4"/>
  <c r="AN260" i="4"/>
  <c r="AQ260" i="4"/>
  <c r="AR260" i="4"/>
  <c r="AS260" i="4"/>
  <c r="AT260" i="4"/>
  <c r="AU260" i="4"/>
  <c r="AV260" i="4"/>
  <c r="AW260" i="4"/>
  <c r="AX260" i="4"/>
  <c r="AY260" i="4"/>
  <c r="AZ260" i="4"/>
  <c r="BA260" i="4"/>
  <c r="BB260" i="4"/>
  <c r="BC260" i="4"/>
  <c r="BD260" i="4"/>
  <c r="BE260" i="4"/>
  <c r="BF260" i="4"/>
  <c r="BG260" i="4"/>
  <c r="K260" i="4"/>
  <c r="AZ66" i="8"/>
  <c r="AZ79" i="8"/>
  <c r="AZ98" i="8"/>
  <c r="BI15" i="4"/>
  <c r="BH15" i="4" s="1"/>
  <c r="BI16" i="4"/>
  <c r="BH16" i="4" s="1"/>
  <c r="BD27" i="2"/>
  <c r="BE13" i="2"/>
  <c r="BF13" i="2" s="1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AT41" i="2"/>
  <c r="AU41" i="2"/>
  <c r="AV41" i="2"/>
  <c r="AW41" i="2"/>
  <c r="AX41" i="2"/>
  <c r="AY41" i="2"/>
  <c r="AZ41" i="2"/>
  <c r="BA41" i="2"/>
  <c r="BB41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AR45" i="2"/>
  <c r="AS45" i="2"/>
  <c r="AT45" i="2"/>
  <c r="AU45" i="2"/>
  <c r="AV45" i="2"/>
  <c r="AW45" i="2"/>
  <c r="AX45" i="2"/>
  <c r="AY45" i="2"/>
  <c r="AZ45" i="2"/>
  <c r="BA45" i="2"/>
  <c r="BB45" i="2"/>
  <c r="S69" i="5"/>
  <c r="Q48" i="3"/>
  <c r="I69" i="7"/>
  <c r="AM69" i="5"/>
  <c r="Z69" i="5"/>
  <c r="AA69" i="5"/>
  <c r="AB69" i="5"/>
  <c r="AC69" i="5"/>
  <c r="AD69" i="5"/>
  <c r="AE69" i="5"/>
  <c r="AF69" i="5"/>
  <c r="AG69" i="5"/>
  <c r="AH69" i="5"/>
  <c r="AI69" i="5"/>
  <c r="AJ69" i="5"/>
  <c r="AK69" i="5"/>
  <c r="W69" i="5"/>
  <c r="X69" i="5"/>
  <c r="AP67" i="5"/>
  <c r="AO67" i="5" s="1"/>
  <c r="O92" i="6"/>
  <c r="Q92" i="6"/>
  <c r="S92" i="6"/>
  <c r="T92" i="6"/>
  <c r="U92" i="6"/>
  <c r="V92" i="6"/>
  <c r="AG7" i="6"/>
  <c r="AF7" i="6" s="1"/>
  <c r="AG90" i="6"/>
  <c r="AF90" i="6" s="1"/>
  <c r="AG91" i="6"/>
  <c r="AF91" i="6" s="1"/>
  <c r="AG6" i="6"/>
  <c r="AF6" i="6" s="1"/>
  <c r="AG5" i="6"/>
  <c r="AF5" i="6" s="1"/>
  <c r="AG4" i="6"/>
  <c r="AF4" i="6" s="1"/>
  <c r="AB48" i="3"/>
  <c r="AC48" i="3"/>
  <c r="AD48" i="3"/>
  <c r="AE48" i="3"/>
  <c r="AF48" i="3"/>
  <c r="AG48" i="3"/>
  <c r="AH48" i="3"/>
  <c r="AI48" i="3"/>
  <c r="AJ48" i="3"/>
  <c r="AA48" i="3"/>
  <c r="U69" i="5"/>
  <c r="BI123" i="4"/>
  <c r="BH123" i="4" s="1"/>
  <c r="AZ160" i="8"/>
  <c r="AZ147" i="8"/>
  <c r="AZ122" i="8"/>
  <c r="AZ171" i="8"/>
  <c r="AZ211" i="8"/>
  <c r="AZ154" i="8"/>
  <c r="E34" i="1"/>
  <c r="BN48" i="6"/>
  <c r="BO48" i="6"/>
  <c r="AZ116" i="8"/>
  <c r="AZ163" i="8"/>
  <c r="AY8" i="1"/>
  <c r="AZ8" i="1" s="1"/>
  <c r="AY13" i="1"/>
  <c r="AZ13" i="1" s="1"/>
  <c r="BI88" i="4"/>
  <c r="BH88" i="4" s="1"/>
  <c r="Q47" i="7"/>
  <c r="Q48" i="7"/>
  <c r="Q49" i="7"/>
  <c r="Q50" i="7"/>
  <c r="Q51" i="7"/>
  <c r="Q52" i="7"/>
  <c r="Q53" i="7"/>
  <c r="Q54" i="7"/>
  <c r="Q55" i="7"/>
  <c r="Q56" i="7"/>
  <c r="R33" i="7"/>
  <c r="Q33" i="7" s="1"/>
  <c r="R17" i="7"/>
  <c r="Q17" i="7" s="1"/>
  <c r="Q57" i="7"/>
  <c r="Q60" i="7"/>
  <c r="Q61" i="7"/>
  <c r="Q62" i="7"/>
  <c r="Q63" i="7"/>
  <c r="Q64" i="7"/>
  <c r="Q65" i="7"/>
  <c r="Q66" i="7"/>
  <c r="Q67" i="7"/>
  <c r="Q68" i="7"/>
  <c r="AP68" i="5"/>
  <c r="AO68" i="5" s="1"/>
  <c r="AZ14" i="8"/>
  <c r="AZ170" i="8"/>
  <c r="AE92" i="6"/>
  <c r="AW34" i="1"/>
  <c r="BP36" i="2"/>
  <c r="BA37" i="2"/>
  <c r="AX37" i="2"/>
  <c r="AY37" i="2"/>
  <c r="AZ37" i="2"/>
  <c r="AW37" i="2"/>
  <c r="BC25" i="2"/>
  <c r="BE29" i="2"/>
  <c r="BC27" i="2"/>
  <c r="BI258" i="4"/>
  <c r="BI255" i="4"/>
  <c r="BI147" i="4"/>
  <c r="BH147" i="4" s="1"/>
  <c r="BI145" i="4"/>
  <c r="BH145" i="4" s="1"/>
  <c r="BI146" i="4"/>
  <c r="BH146" i="4" s="1"/>
  <c r="BI134" i="4"/>
  <c r="BH134" i="4" s="1"/>
  <c r="BI135" i="4"/>
  <c r="BH135" i="4" s="1"/>
  <c r="BI136" i="4"/>
  <c r="BH136" i="4" s="1"/>
  <c r="BI141" i="4"/>
  <c r="BH141" i="4" s="1"/>
  <c r="BI142" i="4"/>
  <c r="BH142" i="4" s="1"/>
  <c r="BI137" i="4"/>
  <c r="BH137" i="4" s="1"/>
  <c r="BI138" i="4"/>
  <c r="BH138" i="4" s="1"/>
  <c r="BH133" i="4"/>
  <c r="BI120" i="4"/>
  <c r="BH120" i="4" s="1"/>
  <c r="BI121" i="4"/>
  <c r="BH121" i="4" s="1"/>
  <c r="BI124" i="4"/>
  <c r="BH124" i="4" s="1"/>
  <c r="BI125" i="4"/>
  <c r="BH125" i="4" s="1"/>
  <c r="BI119" i="4"/>
  <c r="BH119" i="4" s="1"/>
  <c r="BI91" i="4"/>
  <c r="BH91" i="4" s="1"/>
  <c r="BI90" i="4"/>
  <c r="BH90" i="4" s="1"/>
  <c r="BI98" i="4"/>
  <c r="BH98" i="4" s="1"/>
  <c r="BI100" i="4"/>
  <c r="BH100" i="4" s="1"/>
  <c r="BI96" i="4"/>
  <c r="BH96" i="4" s="1"/>
  <c r="BI103" i="4"/>
  <c r="BH103" i="4" s="1"/>
  <c r="BI102" i="4"/>
  <c r="BH102" i="4" s="1"/>
  <c r="BI104" i="4"/>
  <c r="BH104" i="4" s="1"/>
  <c r="BI95" i="4"/>
  <c r="BH95" i="4" s="1"/>
  <c r="BI93" i="4"/>
  <c r="BH93" i="4" s="1"/>
  <c r="BI107" i="4"/>
  <c r="BH107" i="4" s="1"/>
  <c r="BI92" i="4"/>
  <c r="BH92" i="4" s="1"/>
  <c r="BI105" i="4"/>
  <c r="BH105" i="4" s="1"/>
  <c r="BI101" i="4"/>
  <c r="BH101" i="4" s="1"/>
  <c r="BI99" i="4"/>
  <c r="BH99" i="4" s="1"/>
  <c r="BI108" i="4"/>
  <c r="BH108" i="4" s="1"/>
  <c r="BI109" i="4"/>
  <c r="BH109" i="4" s="1"/>
  <c r="BI110" i="4"/>
  <c r="BH110" i="4" s="1"/>
  <c r="BI106" i="4"/>
  <c r="BH106" i="4" s="1"/>
  <c r="BI111" i="4"/>
  <c r="BH111" i="4" s="1"/>
  <c r="BI94" i="4"/>
  <c r="BH94" i="4" s="1"/>
  <c r="BI112" i="4"/>
  <c r="BH112" i="4" s="1"/>
  <c r="BI97" i="4"/>
  <c r="BH97" i="4" s="1"/>
  <c r="BI113" i="4"/>
  <c r="BH113" i="4" s="1"/>
  <c r="BI114" i="4"/>
  <c r="BH114" i="4" s="1"/>
  <c r="BI115" i="4"/>
  <c r="BH115" i="4" s="1"/>
  <c r="BI116" i="4"/>
  <c r="BH116" i="4" s="1"/>
  <c r="BI117" i="4"/>
  <c r="BH117" i="4" s="1"/>
  <c r="BI118" i="4"/>
  <c r="BH118" i="4" s="1"/>
  <c r="BI89" i="4"/>
  <c r="BH89" i="4" s="1"/>
  <c r="BI72" i="4"/>
  <c r="BH72" i="4" s="1"/>
  <c r="BI74" i="4"/>
  <c r="BH74" i="4" s="1"/>
  <c r="BI75" i="4"/>
  <c r="BH75" i="4" s="1"/>
  <c r="BI73" i="4"/>
  <c r="BH73" i="4" s="1"/>
  <c r="BI61" i="4"/>
  <c r="BH61" i="4" s="1"/>
  <c r="BI65" i="4"/>
  <c r="BH65" i="4" s="1"/>
  <c r="BI67" i="4"/>
  <c r="BH67" i="4" s="1"/>
  <c r="BI64" i="4"/>
  <c r="BH64" i="4" s="1"/>
  <c r="BI60" i="4"/>
  <c r="BH60" i="4" s="1"/>
  <c r="BI68" i="4"/>
  <c r="BH68" i="4" s="1"/>
  <c r="BI63" i="4"/>
  <c r="BH63" i="4" s="1"/>
  <c r="BI66" i="4"/>
  <c r="BH66" i="4" s="1"/>
  <c r="BI69" i="4"/>
  <c r="BH69" i="4" s="1"/>
  <c r="BI70" i="4"/>
  <c r="BH70" i="4" s="1"/>
  <c r="BI71" i="4"/>
  <c r="BH71" i="4" s="1"/>
  <c r="BI62" i="4"/>
  <c r="BH62" i="4" s="1"/>
  <c r="BI18" i="4"/>
  <c r="BH18" i="4" s="1"/>
  <c r="BI8" i="4"/>
  <c r="BH8" i="4" s="1"/>
  <c r="BI9" i="4"/>
  <c r="BH9" i="4" s="1"/>
  <c r="BI11" i="4"/>
  <c r="BH11" i="4" s="1"/>
  <c r="BI7" i="4"/>
  <c r="BH7" i="4" s="1"/>
  <c r="BI14" i="4"/>
  <c r="BH14" i="4" s="1"/>
  <c r="BI10" i="4"/>
  <c r="BH10" i="4" s="1"/>
  <c r="BI12" i="4"/>
  <c r="BH12" i="4" s="1"/>
  <c r="BI13" i="4"/>
  <c r="BH13" i="4" s="1"/>
  <c r="BI5" i="4"/>
  <c r="BH5" i="4" s="1"/>
  <c r="AY253" i="8"/>
  <c r="S253" i="8"/>
  <c r="T253" i="8"/>
  <c r="U253" i="8"/>
  <c r="V253" i="8"/>
  <c r="W253" i="8"/>
  <c r="Y253" i="8"/>
  <c r="Z253" i="8"/>
  <c r="AH253" i="8"/>
  <c r="AJ253" i="8"/>
  <c r="AK253" i="8"/>
  <c r="AL253" i="8"/>
  <c r="AN253" i="8"/>
  <c r="AO253" i="8"/>
  <c r="AP253" i="8"/>
  <c r="AQ253" i="8"/>
  <c r="AR253" i="8"/>
  <c r="AS253" i="8"/>
  <c r="AT253" i="8"/>
  <c r="AU253" i="8"/>
  <c r="AV253" i="8"/>
  <c r="AW253" i="8"/>
  <c r="AX253" i="8"/>
  <c r="R253" i="8"/>
  <c r="AZ204" i="8"/>
  <c r="M59" i="9"/>
  <c r="M24" i="9"/>
  <c r="M9" i="9"/>
  <c r="BG259" i="4"/>
  <c r="M7" i="9"/>
  <c r="M8" i="9"/>
  <c r="M10" i="9"/>
  <c r="M11" i="9"/>
  <c r="M12" i="9"/>
  <c r="M13" i="9"/>
  <c r="M65" i="9"/>
  <c r="M66" i="9"/>
  <c r="M67" i="9"/>
  <c r="M46" i="9"/>
  <c r="M47" i="9"/>
  <c r="M48" i="9"/>
  <c r="M44" i="9"/>
  <c r="M45" i="9"/>
  <c r="M15" i="9"/>
  <c r="M16" i="9"/>
  <c r="M57" i="9"/>
  <c r="M49" i="9"/>
  <c r="M50" i="9"/>
  <c r="H69" i="7"/>
  <c r="L92" i="6"/>
  <c r="M92" i="6"/>
  <c r="N92" i="6"/>
  <c r="P92" i="6"/>
  <c r="X92" i="6"/>
  <c r="Y92" i="6"/>
  <c r="Z92" i="6"/>
  <c r="AA92" i="6"/>
  <c r="AB92" i="6"/>
  <c r="AC92" i="6"/>
  <c r="G92" i="6"/>
  <c r="H92" i="6"/>
  <c r="I92" i="6"/>
  <c r="J92" i="6"/>
  <c r="K92" i="6"/>
  <c r="AZ137" i="8"/>
  <c r="AZ140" i="8"/>
  <c r="AZ138" i="8"/>
  <c r="AZ121" i="8"/>
  <c r="AZ94" i="8"/>
  <c r="AZ63" i="8"/>
  <c r="AZ111" i="8"/>
  <c r="AZ224" i="8"/>
  <c r="AZ226" i="8"/>
  <c r="AZ39" i="8"/>
  <c r="AZ22" i="8"/>
  <c r="AZ74" i="8"/>
  <c r="AZ115" i="8"/>
  <c r="AZ184" i="8"/>
  <c r="AZ59" i="8"/>
  <c r="AZ222" i="8"/>
  <c r="K69" i="5"/>
  <c r="K253" i="8"/>
  <c r="P69" i="7"/>
  <c r="G69" i="7"/>
  <c r="M19" i="9"/>
  <c r="M61" i="9"/>
  <c r="M20" i="9"/>
  <c r="M21" i="9"/>
  <c r="M22" i="9"/>
  <c r="M23" i="9"/>
  <c r="M14" i="9"/>
  <c r="M25" i="9"/>
  <c r="M26" i="9"/>
  <c r="M27" i="9"/>
  <c r="M28" i="9"/>
  <c r="M51" i="9"/>
  <c r="M4" i="9"/>
  <c r="M52" i="9"/>
  <c r="M29" i="9"/>
  <c r="M68" i="9"/>
  <c r="M53" i="9"/>
  <c r="M30" i="9"/>
  <c r="M31" i="9"/>
  <c r="M32" i="9"/>
  <c r="M33" i="9"/>
  <c r="M56" i="9"/>
  <c r="M54" i="9"/>
  <c r="M55" i="9"/>
  <c r="M34" i="9"/>
  <c r="M35" i="9"/>
  <c r="M18" i="9"/>
  <c r="M36" i="9"/>
  <c r="M58" i="9"/>
  <c r="M37" i="9"/>
  <c r="M38" i="9"/>
  <c r="M39" i="9"/>
  <c r="M62" i="9"/>
  <c r="M5" i="9"/>
  <c r="M6" i="9"/>
  <c r="M63" i="9"/>
  <c r="M64" i="9"/>
  <c r="M60" i="9"/>
  <c r="M17" i="9"/>
  <c r="M40" i="9"/>
  <c r="M41" i="9"/>
  <c r="M42" i="9"/>
  <c r="M43" i="9"/>
  <c r="H69" i="9"/>
  <c r="I69" i="9"/>
  <c r="J69" i="9"/>
  <c r="K69" i="9"/>
  <c r="L69" i="9"/>
  <c r="G69" i="9"/>
  <c r="AZ78" i="8"/>
  <c r="AZ26" i="8"/>
  <c r="AZ18" i="8"/>
  <c r="AZ17" i="8"/>
  <c r="AZ9" i="8"/>
  <c r="AZ28" i="8"/>
  <c r="AZ57" i="8"/>
  <c r="AZ37" i="8"/>
  <c r="AZ54" i="8"/>
  <c r="AZ151" i="8"/>
  <c r="AZ153" i="8"/>
  <c r="AZ21" i="8"/>
  <c r="AZ103" i="8"/>
  <c r="AZ60" i="8"/>
  <c r="AZ91" i="8"/>
  <c r="AZ40" i="8"/>
  <c r="AZ157" i="8"/>
  <c r="AZ29" i="8"/>
  <c r="AZ51" i="8"/>
  <c r="AZ75" i="8"/>
  <c r="AZ92" i="8"/>
  <c r="AZ81" i="8"/>
  <c r="AZ82" i="8"/>
  <c r="AZ124" i="8"/>
  <c r="AZ45" i="8"/>
  <c r="AZ50" i="8"/>
  <c r="AZ99" i="8"/>
  <c r="AZ202" i="8"/>
  <c r="AZ203" i="8"/>
  <c r="AZ89" i="8"/>
  <c r="AZ129" i="8"/>
  <c r="AZ100" i="8"/>
  <c r="AZ31" i="8"/>
  <c r="AZ84" i="8"/>
  <c r="AZ201" i="8"/>
  <c r="AZ93" i="8"/>
  <c r="AZ123" i="8"/>
  <c r="AZ35" i="8"/>
  <c r="AZ61" i="8"/>
  <c r="AZ112" i="8"/>
  <c r="AZ12" i="8"/>
  <c r="AZ71" i="8"/>
  <c r="AZ113" i="8"/>
  <c r="AZ223" i="8"/>
  <c r="AZ215" i="8"/>
  <c r="AZ185" i="8"/>
  <c r="AZ58" i="8"/>
  <c r="AZ192" i="8"/>
  <c r="AZ193" i="8"/>
  <c r="AZ194" i="8"/>
  <c r="AZ196" i="8"/>
  <c r="AZ197" i="8"/>
  <c r="AZ175" i="8"/>
  <c r="AZ139" i="8"/>
  <c r="AZ195" i="8"/>
  <c r="AZ216" i="8"/>
  <c r="AZ217" i="8"/>
  <c r="AZ198" i="8"/>
  <c r="AZ127" i="8"/>
  <c r="AZ70" i="8"/>
  <c r="BA95" i="8"/>
  <c r="AZ95" i="8" s="1"/>
  <c r="AZ67" i="8"/>
  <c r="BA252" i="8"/>
  <c r="AZ252" i="8" s="1"/>
  <c r="BA246" i="8"/>
  <c r="AZ246" i="8" s="1"/>
  <c r="AZ161" i="8"/>
  <c r="AZ174" i="8"/>
  <c r="BA231" i="8"/>
  <c r="AZ231" i="8" s="1"/>
  <c r="BA228" i="8"/>
  <c r="AZ228" i="8" s="1"/>
  <c r="BA251" i="8"/>
  <c r="AZ251" i="8" s="1"/>
  <c r="AZ181" i="8"/>
  <c r="BA242" i="8"/>
  <c r="AZ242" i="8" s="1"/>
  <c r="AZ214" i="8"/>
  <c r="BA230" i="8"/>
  <c r="AZ230" i="8" s="1"/>
  <c r="BA250" i="8"/>
  <c r="AZ250" i="8" s="1"/>
  <c r="BA232" i="8"/>
  <c r="AZ232" i="8" s="1"/>
  <c r="BA236" i="8"/>
  <c r="AZ236" i="8" s="1"/>
  <c r="BA237" i="8"/>
  <c r="AZ237" i="8" s="1"/>
  <c r="BA240" i="8"/>
  <c r="AZ240" i="8" s="1"/>
  <c r="BA235" i="8"/>
  <c r="AZ235" i="8" s="1"/>
  <c r="BA229" i="8"/>
  <c r="AZ229" i="8" s="1"/>
  <c r="BA248" i="8"/>
  <c r="AZ248" i="8" s="1"/>
  <c r="BA243" i="8"/>
  <c r="AZ243" i="8" s="1"/>
  <c r="AZ179" i="8"/>
  <c r="AZ126" i="8"/>
  <c r="AZ69" i="8"/>
  <c r="BA244" i="8"/>
  <c r="AZ244" i="8" s="1"/>
  <c r="BA239" i="8"/>
  <c r="AZ239" i="8" s="1"/>
  <c r="BA80" i="8"/>
  <c r="AZ80" i="8" s="1"/>
  <c r="AZ177" i="8"/>
  <c r="AZ85" i="8"/>
  <c r="BA241" i="8"/>
  <c r="AZ241" i="8" s="1"/>
  <c r="BA101" i="8"/>
  <c r="AZ101" i="8" s="1"/>
  <c r="AZ102" i="8"/>
  <c r="AZ62" i="8"/>
  <c r="AZ76" i="8"/>
  <c r="AZ136" i="8"/>
  <c r="BA238" i="8"/>
  <c r="AZ238" i="8" s="1"/>
  <c r="BA245" i="8"/>
  <c r="AZ245" i="8" s="1"/>
  <c r="AZ182" i="8"/>
  <c r="BA234" i="8"/>
  <c r="AZ234" i="8" s="1"/>
  <c r="BA247" i="8"/>
  <c r="AZ247" i="8" s="1"/>
  <c r="AZ186" i="8"/>
  <c r="AZ150" i="8"/>
  <c r="AZ87" i="8"/>
  <c r="BA249" i="8"/>
  <c r="AZ249" i="8" s="1"/>
  <c r="BA148" i="8"/>
  <c r="AZ148" i="8" s="1"/>
  <c r="AZ183" i="8"/>
  <c r="BA104" i="8"/>
  <c r="AZ104" i="8" s="1"/>
  <c r="BA233" i="8"/>
  <c r="AZ233" i="8" s="1"/>
  <c r="AZ141" i="8"/>
  <c r="AZ41" i="8"/>
  <c r="AZ52" i="8"/>
  <c r="AZ43" i="8"/>
  <c r="BA152" i="8"/>
  <c r="AZ152" i="8" s="1"/>
  <c r="AZ162" i="8"/>
  <c r="AZ117" i="8"/>
  <c r="AZ110" i="8"/>
  <c r="BA146" i="8"/>
  <c r="AZ146" i="8" s="1"/>
  <c r="AZ173" i="8"/>
  <c r="AZ149" i="8"/>
  <c r="AZ19" i="8"/>
  <c r="AY12" i="1"/>
  <c r="AZ12" i="1" s="1"/>
  <c r="AY11" i="1"/>
  <c r="AZ11" i="1" s="1"/>
  <c r="AY23" i="1"/>
  <c r="AZ23" i="1" s="1"/>
  <c r="AY22" i="1"/>
  <c r="AZ22" i="1" s="1"/>
  <c r="AY17" i="1"/>
  <c r="AZ17" i="1" s="1"/>
  <c r="AY31" i="1"/>
  <c r="AZ31" i="1" s="1"/>
  <c r="AZ30" i="1"/>
  <c r="AY29" i="1"/>
  <c r="AZ29" i="1" s="1"/>
  <c r="AY28" i="1"/>
  <c r="AZ28" i="1" s="1"/>
  <c r="AY27" i="1"/>
  <c r="AZ27" i="1" s="1"/>
  <c r="AY26" i="1"/>
  <c r="AZ26" i="1" s="1"/>
  <c r="AY25" i="1"/>
  <c r="AZ25" i="1" s="1"/>
  <c r="AY24" i="1"/>
  <c r="AZ24" i="1" s="1"/>
  <c r="AY21" i="1"/>
  <c r="AZ21" i="1" s="1"/>
  <c r="AY20" i="1"/>
  <c r="AZ20" i="1" s="1"/>
  <c r="AY19" i="1"/>
  <c r="AZ19" i="1" s="1"/>
  <c r="AY18" i="1"/>
  <c r="AZ18" i="1" s="1"/>
  <c r="AY15" i="1"/>
  <c r="AZ15" i="1" s="1"/>
  <c r="AY14" i="1"/>
  <c r="AZ14" i="1" s="1"/>
  <c r="AY10" i="1"/>
  <c r="AZ10" i="1" s="1"/>
  <c r="AY7" i="1"/>
  <c r="AZ7" i="1" s="1"/>
  <c r="G34" i="1"/>
  <c r="I253" i="8"/>
  <c r="BK86" i="4" l="1"/>
  <c r="BK242" i="4"/>
  <c r="BJ131" i="4"/>
  <c r="BK58" i="4"/>
  <c r="BJ249" i="4"/>
  <c r="BK82" i="4"/>
  <c r="BK249" i="4"/>
  <c r="BK239" i="4"/>
  <c r="BJ258" i="4"/>
  <c r="BJ142" i="4"/>
  <c r="BJ147" i="4"/>
  <c r="BJ254" i="4"/>
  <c r="BJ167" i="4"/>
  <c r="BJ58" i="4"/>
  <c r="BJ215" i="4"/>
  <c r="BJ226" i="4"/>
  <c r="BJ82" i="4"/>
  <c r="BJ227" i="4"/>
  <c r="BJ235" i="4"/>
  <c r="BJ86" i="4"/>
  <c r="BJ239" i="4"/>
  <c r="BJ187" i="4"/>
  <c r="BJ118" i="4"/>
  <c r="BJ242" i="4"/>
  <c r="BJ125" i="4"/>
  <c r="BJ201" i="4"/>
  <c r="BD44" i="2"/>
  <c r="BK34" i="4"/>
  <c r="BI259" i="4"/>
  <c r="BJ34" i="4"/>
  <c r="C16" i="1"/>
  <c r="AZ253" i="8"/>
  <c r="BK14" i="4"/>
  <c r="BH231" i="4"/>
  <c r="BK235" i="4" s="1"/>
  <c r="BJ56" i="4"/>
  <c r="BD37" i="2"/>
  <c r="BF7" i="2"/>
  <c r="BC42" i="2"/>
  <c r="BD42" i="2"/>
  <c r="BH56" i="4"/>
  <c r="BK56" i="4" s="1"/>
  <c r="BK46" i="4"/>
  <c r="BJ46" i="4"/>
  <c r="BE30" i="2"/>
  <c r="AC46" i="2"/>
  <c r="BF14" i="2"/>
  <c r="BE28" i="2"/>
  <c r="BE17" i="2"/>
  <c r="BF17" i="2" s="1"/>
  <c r="BC43" i="2"/>
  <c r="BC45" i="2"/>
  <c r="BE34" i="2"/>
  <c r="BC41" i="2"/>
  <c r="BE12" i="2"/>
  <c r="BF12" i="2" s="1"/>
  <c r="BE18" i="2"/>
  <c r="BE19" i="2"/>
  <c r="BE20" i="2"/>
  <c r="BF9" i="2"/>
  <c r="BD43" i="2"/>
  <c r="C13" i="1"/>
  <c r="BD45" i="2"/>
  <c r="BJ18" i="4"/>
  <c r="BK16" i="4"/>
  <c r="BJ16" i="4"/>
  <c r="BD41" i="2"/>
  <c r="BE11" i="2"/>
  <c r="BJ14" i="4"/>
  <c r="F69" i="9"/>
  <c r="BC37" i="2"/>
  <c r="M69" i="9"/>
  <c r="BB46" i="2"/>
  <c r="C23" i="1"/>
  <c r="AY34" i="1"/>
  <c r="AZ34" i="1" s="1"/>
  <c r="BE27" i="2"/>
  <c r="BF36" i="2"/>
  <c r="AK48" i="3"/>
  <c r="BH258" i="4"/>
  <c r="AN37" i="2"/>
  <c r="AN69" i="5"/>
  <c r="AL48" i="3"/>
  <c r="BI256" i="4"/>
  <c r="AV37" i="2"/>
  <c r="BF259" i="4"/>
  <c r="BE259" i="4"/>
  <c r="BD259" i="4"/>
  <c r="BC259" i="4"/>
  <c r="BB259" i="4"/>
  <c r="BH256" i="4"/>
  <c r="BI257" i="4"/>
  <c r="BH255" i="4"/>
  <c r="BK227" i="4"/>
  <c r="AU34" i="1"/>
  <c r="T48" i="3"/>
  <c r="V48" i="3"/>
  <c r="W48" i="3"/>
  <c r="V69" i="5"/>
  <c r="Y69" i="5"/>
  <c r="BA259" i="4"/>
  <c r="AT37" i="2"/>
  <c r="U34" i="1"/>
  <c r="BK258" i="4" l="1"/>
  <c r="BE44" i="2"/>
  <c r="B7" i="2"/>
  <c r="B5" i="2"/>
  <c r="B33" i="2"/>
  <c r="BH259" i="4"/>
  <c r="BE42" i="2"/>
  <c r="B31" i="2"/>
  <c r="BE45" i="2"/>
  <c r="BE41" i="2"/>
  <c r="BF11" i="2"/>
  <c r="BF8" i="2"/>
  <c r="BE43" i="2"/>
  <c r="BD46" i="2"/>
  <c r="BF10" i="2"/>
  <c r="BK18" i="4"/>
  <c r="BF27" i="2"/>
  <c r="AF92" i="6"/>
  <c r="BK226" i="4"/>
  <c r="BC46" i="2"/>
  <c r="AG92" i="6"/>
  <c r="Q69" i="7"/>
  <c r="R69" i="7"/>
  <c r="BF5" i="2"/>
  <c r="BK71" i="4"/>
  <c r="BK118" i="4"/>
  <c r="BF24" i="2"/>
  <c r="BA253" i="8"/>
  <c r="BA46" i="2"/>
  <c r="BK215" i="4"/>
  <c r="BK75" i="4"/>
  <c r="BJ191" i="4"/>
  <c r="BJ75" i="4"/>
  <c r="BK201" i="4"/>
  <c r="BK187" i="4"/>
  <c r="BK167" i="4"/>
  <c r="BK191" i="4"/>
  <c r="BJ71" i="4"/>
  <c r="AZ46" i="2"/>
  <c r="AY46" i="2"/>
  <c r="AX46" i="2"/>
  <c r="AW46" i="2"/>
  <c r="AT46" i="2"/>
  <c r="AN48" i="3"/>
  <c r="V259" i="4"/>
  <c r="L69" i="5"/>
  <c r="O34" i="1"/>
  <c r="P34" i="1"/>
  <c r="Q34" i="1"/>
  <c r="R34" i="1"/>
  <c r="S34" i="1"/>
  <c r="T34" i="1"/>
  <c r="V34" i="1"/>
  <c r="W34" i="1"/>
  <c r="X34" i="1"/>
  <c r="Y34" i="1"/>
  <c r="Z34" i="1"/>
  <c r="AA34" i="1"/>
  <c r="AB34" i="1"/>
  <c r="AC34" i="1"/>
  <c r="AD34" i="1"/>
  <c r="K259" i="4"/>
  <c r="L259" i="4"/>
  <c r="M259" i="4"/>
  <c r="N259" i="4"/>
  <c r="O259" i="4"/>
  <c r="P259" i="4"/>
  <c r="Q259" i="4"/>
  <c r="R259" i="4"/>
  <c r="S259" i="4"/>
  <c r="J69" i="5"/>
  <c r="Q253" i="8"/>
  <c r="P253" i="8"/>
  <c r="O253" i="8"/>
  <c r="N253" i="8"/>
  <c r="M253" i="8"/>
  <c r="L253" i="8"/>
  <c r="J253" i="8"/>
  <c r="H253" i="8"/>
  <c r="G253" i="8"/>
  <c r="BJ259" i="4" l="1"/>
  <c r="I46" i="2"/>
  <c r="I37" i="2" l="1"/>
  <c r="Z48" i="3"/>
  <c r="T259" i="4"/>
  <c r="AW259" i="4"/>
  <c r="T69" i="5"/>
  <c r="AP37" i="2"/>
  <c r="AQ37" i="2"/>
  <c r="AR37" i="2"/>
  <c r="AS37" i="2"/>
  <c r="AU37" i="2"/>
  <c r="AO37" i="2"/>
  <c r="AO34" i="1"/>
  <c r="AP34" i="1"/>
  <c r="AQ34" i="1"/>
  <c r="AR34" i="1"/>
  <c r="AS34" i="1"/>
  <c r="AT34" i="1"/>
  <c r="AV34" i="1"/>
  <c r="BE37" i="2" l="1"/>
  <c r="B24" i="2"/>
  <c r="B17" i="2"/>
  <c r="B36" i="2"/>
  <c r="B27" i="2"/>
  <c r="BF16" i="2"/>
  <c r="BF26" i="2"/>
  <c r="AV259" i="4"/>
  <c r="AX259" i="4"/>
  <c r="AY259" i="4"/>
  <c r="AZ259" i="4"/>
  <c r="AT259" i="4"/>
  <c r="AN259" i="4"/>
  <c r="AI34" i="1"/>
  <c r="BF37" i="2" l="1"/>
  <c r="AJ46" i="2"/>
  <c r="AS46" i="2"/>
  <c r="AP46" i="2"/>
  <c r="AV46" i="2"/>
  <c r="AU46" i="2"/>
  <c r="AR46" i="2"/>
  <c r="AQ46" i="2"/>
  <c r="AO46" i="2"/>
  <c r="AS259" i="4"/>
  <c r="AR259" i="4"/>
  <c r="AJ37" i="2"/>
  <c r="AL37" i="2"/>
  <c r="AD37" i="2"/>
  <c r="AB37" i="2"/>
  <c r="J260" i="4"/>
  <c r="Y37" i="2"/>
  <c r="W259" i="4"/>
  <c r="X259" i="4"/>
  <c r="Y259" i="4"/>
  <c r="Z259" i="4"/>
  <c r="AA259" i="4"/>
  <c r="AB259" i="4"/>
  <c r="AC259" i="4"/>
  <c r="AD259" i="4"/>
  <c r="AE259" i="4"/>
  <c r="AF259" i="4"/>
  <c r="AG259" i="4"/>
  <c r="AM259" i="4"/>
  <c r="AQ259" i="4"/>
  <c r="AU259" i="4"/>
  <c r="U259" i="4"/>
  <c r="BF25" i="2"/>
  <c r="M37" i="2"/>
  <c r="M69" i="5"/>
  <c r="N69" i="5"/>
  <c r="O69" i="5"/>
  <c r="Q69" i="5"/>
  <c r="R69" i="5"/>
  <c r="G69" i="5"/>
  <c r="H69" i="5"/>
  <c r="I69" i="5"/>
  <c r="H48" i="3"/>
  <c r="I48" i="3"/>
  <c r="J48" i="3"/>
  <c r="K48" i="3"/>
  <c r="L48" i="3"/>
  <c r="M48" i="3"/>
  <c r="N48" i="3"/>
  <c r="O48" i="3"/>
  <c r="P48" i="3"/>
  <c r="R48" i="3"/>
  <c r="S48" i="3"/>
  <c r="X48" i="3"/>
  <c r="Y48" i="3"/>
  <c r="AM34" i="1"/>
  <c r="BK125" i="4" l="1"/>
  <c r="BF32" i="2"/>
  <c r="P69" i="5"/>
  <c r="BF34" i="2"/>
  <c r="BF35" i="2"/>
  <c r="BF6" i="2"/>
  <c r="AI37" i="2"/>
  <c r="AK37" i="2"/>
  <c r="AM37" i="2"/>
  <c r="K46" i="2"/>
  <c r="BK147" i="4"/>
  <c r="AH259" i="4"/>
  <c r="AI259" i="4"/>
  <c r="AH34" i="1"/>
  <c r="D46" i="2"/>
  <c r="AJ34" i="1"/>
  <c r="AK34" i="1"/>
  <c r="AL34" i="1"/>
  <c r="AN34" i="1"/>
  <c r="AG37" i="2"/>
  <c r="AH37" i="2"/>
  <c r="BF28" i="2"/>
  <c r="AF34" i="1"/>
  <c r="BK131" i="4" l="1"/>
  <c r="BK142" i="4"/>
  <c r="AF37" i="2"/>
  <c r="AK259" i="4"/>
  <c r="BF18" i="2"/>
  <c r="BF45" i="2" s="1"/>
  <c r="AH46" i="2"/>
  <c r="AN46" i="2"/>
  <c r="AM46" i="2"/>
  <c r="AL46" i="2"/>
  <c r="AK46" i="2"/>
  <c r="AI46" i="2"/>
  <c r="BF20" i="2"/>
  <c r="BF21" i="2"/>
  <c r="BF29" i="2"/>
  <c r="BF43" i="2" s="1"/>
  <c r="AG46" i="2"/>
  <c r="AF46" i="2"/>
  <c r="BK259" i="4" l="1"/>
  <c r="BF15" i="2"/>
  <c r="BF19" i="2"/>
  <c r="BF23" i="2"/>
  <c r="BF41" i="2" l="1"/>
  <c r="AL259" i="4"/>
  <c r="F34" i="1" l="1"/>
  <c r="H34" i="1"/>
  <c r="I34" i="1"/>
  <c r="J34" i="1"/>
  <c r="K34" i="1"/>
  <c r="L34" i="1"/>
  <c r="M34" i="1"/>
  <c r="N34" i="1"/>
  <c r="F37" i="2"/>
  <c r="G37" i="2"/>
  <c r="H37" i="2"/>
  <c r="J37" i="2"/>
  <c r="K37" i="2"/>
  <c r="L37" i="2"/>
  <c r="N37" i="2"/>
  <c r="O37" i="2"/>
  <c r="P37" i="2"/>
  <c r="Q37" i="2"/>
  <c r="R37" i="2"/>
  <c r="S37" i="2"/>
  <c r="T37" i="2"/>
  <c r="U37" i="2"/>
  <c r="V37" i="2"/>
  <c r="W37" i="2"/>
  <c r="X37" i="2"/>
  <c r="Z37" i="2"/>
  <c r="AA37" i="2"/>
  <c r="AE37" i="2"/>
  <c r="AA46" i="2" l="1"/>
  <c r="Y46" i="2"/>
  <c r="AB46" i="2"/>
  <c r="Z46" i="2"/>
  <c r="AE46" i="2"/>
  <c r="AD46" i="2"/>
  <c r="AJ259" i="4"/>
  <c r="V46" i="2" l="1"/>
  <c r="X46" i="2"/>
  <c r="W46" i="2"/>
  <c r="T46" i="2" l="1"/>
  <c r="R46" i="2"/>
  <c r="U46" i="2"/>
  <c r="S46" i="2"/>
  <c r="Q46" i="2" l="1"/>
  <c r="E46" i="2" l="1"/>
  <c r="P46" i="2" l="1"/>
  <c r="N46" i="2"/>
  <c r="L46" i="2"/>
  <c r="J46" i="2"/>
  <c r="H46" i="2"/>
  <c r="F46" i="2"/>
  <c r="O46" i="2"/>
  <c r="M46" i="2"/>
  <c r="G46" i="2"/>
  <c r="J259" i="4"/>
  <c r="AE34" i="1" l="1"/>
  <c r="BF30" i="2"/>
  <c r="BF44" i="2" s="1"/>
  <c r="AO69" i="5" l="1"/>
  <c r="BE46" i="2"/>
  <c r="BF22" i="2"/>
  <c r="BF42" i="2" s="1"/>
  <c r="B18" i="2"/>
  <c r="B25" i="2"/>
  <c r="B21" i="2"/>
  <c r="B15" i="2"/>
  <c r="B30" i="2"/>
  <c r="B14" i="2"/>
  <c r="B13" i="2"/>
  <c r="B34" i="2"/>
  <c r="B22" i="2"/>
  <c r="B10" i="2"/>
  <c r="B32" i="2"/>
  <c r="B23" i="2"/>
  <c r="B35" i="2"/>
  <c r="B28" i="2"/>
  <c r="B20" i="2"/>
  <c r="B9" i="2"/>
  <c r="B19" i="2"/>
  <c r="B26" i="2"/>
  <c r="B12" i="2"/>
  <c r="B11" i="2"/>
  <c r="B16" i="2"/>
  <c r="B29" i="2"/>
  <c r="BF46" i="2" l="1"/>
  <c r="BG42" i="2" s="1"/>
  <c r="BG43" i="2" l="1"/>
  <c r="BG41" i="2"/>
  <c r="BG44" i="2"/>
  <c r="BG45" i="2"/>
  <c r="BG46" i="2" l="1"/>
  <c r="AM48" i="3"/>
  <c r="C33" i="1"/>
  <c r="C12" i="1"/>
  <c r="C28" i="1"/>
  <c r="C15" i="1"/>
  <c r="C21" i="1"/>
  <c r="C30" i="1"/>
  <c r="C29" i="1"/>
  <c r="C17" i="1"/>
  <c r="C6" i="1"/>
  <c r="C27" i="1"/>
  <c r="C18" i="1"/>
  <c r="C25" i="1"/>
  <c r="C8" i="1"/>
  <c r="C14" i="1"/>
  <c r="C20" i="1"/>
  <c r="C32" i="1"/>
  <c r="C31" i="1"/>
  <c r="C7" i="1"/>
  <c r="C24" i="1"/>
  <c r="C9" i="1"/>
  <c r="C11" i="1"/>
  <c r="C22" i="1"/>
  <c r="C26" i="1"/>
  <c r="C19" i="1"/>
  <c r="C10" i="1"/>
  <c r="AP69" i="5"/>
</calcChain>
</file>

<file path=xl/sharedStrings.xml><?xml version="1.0" encoding="utf-8"?>
<sst xmlns="http://schemas.openxmlformats.org/spreadsheetml/2006/main" count="5968" uniqueCount="1115">
  <si>
    <t>Pohár VYSOČINY</t>
  </si>
  <si>
    <t xml:space="preserve">Body za </t>
  </si>
  <si>
    <t>CELKEM</t>
  </si>
  <si>
    <t xml:space="preserve">Poř. </t>
  </si>
  <si>
    <t>Oddíl</t>
  </si>
  <si>
    <t>HB Ostrov</t>
  </si>
  <si>
    <t>Polná</t>
  </si>
  <si>
    <t>Kamenice</t>
  </si>
  <si>
    <t>Jiskra HB</t>
  </si>
  <si>
    <t>SK Jihlava</t>
  </si>
  <si>
    <t>Škrdlovice</t>
  </si>
  <si>
    <t>Humpolec</t>
  </si>
  <si>
    <t>OST Rudíkov</t>
  </si>
  <si>
    <t>Rudíkov</t>
  </si>
  <si>
    <t>Přibyslav</t>
  </si>
  <si>
    <t>Stařeč</t>
  </si>
  <si>
    <t>Pelhřimov</t>
  </si>
  <si>
    <t>Lhotky</t>
  </si>
  <si>
    <t>Moravec</t>
  </si>
  <si>
    <t>Celkem</t>
  </si>
  <si>
    <t>Pořadí</t>
  </si>
  <si>
    <t>Okres</t>
  </si>
  <si>
    <t>H.Brod</t>
  </si>
  <si>
    <t>Jihlava</t>
  </si>
  <si>
    <t>J.Humpolec</t>
  </si>
  <si>
    <t>Žďár</t>
  </si>
  <si>
    <t>V.Bíteš</t>
  </si>
  <si>
    <t>Třebíč</t>
  </si>
  <si>
    <t>Účast podle okresů:</t>
  </si>
  <si>
    <t>počet oddílů</t>
  </si>
  <si>
    <t>v %</t>
  </si>
  <si>
    <t>1.</t>
  </si>
  <si>
    <t>2.</t>
  </si>
  <si>
    <t>3.</t>
  </si>
  <si>
    <t>4.</t>
  </si>
  <si>
    <t>5.</t>
  </si>
  <si>
    <t>6.</t>
  </si>
  <si>
    <t>Luka n/J.</t>
  </si>
  <si>
    <t>7.</t>
  </si>
  <si>
    <t>8.</t>
  </si>
  <si>
    <t>Příjmení</t>
  </si>
  <si>
    <t>Jméno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</si>
  <si>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</si>
  <si>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</si>
  <si>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</si>
  <si>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</si>
  <si>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</si>
  <si>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</si>
  <si>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</si>
  <si>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</si>
  <si>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</si>
  <si>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</si>
  <si>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</si>
  <si>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</si>
  <si>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</si>
  <si>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</si>
  <si>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</si>
  <si>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</si>
  <si>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</si>
  <si>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</si>
  <si>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</si>
  <si>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</si>
  <si>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</si>
  <si>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</si>
  <si>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</si>
  <si>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Šimon</t>
  </si>
  <si>
    <t xml:space="preserve">Čuba </t>
  </si>
  <si>
    <t>Tobiáš</t>
  </si>
  <si>
    <t>Martinů</t>
  </si>
  <si>
    <t>Karolína</t>
  </si>
  <si>
    <t>Adam</t>
  </si>
  <si>
    <t>Ostrov HB</t>
  </si>
  <si>
    <t>Ranecký</t>
  </si>
  <si>
    <t>Jakub</t>
  </si>
  <si>
    <t>Kopečný</t>
  </si>
  <si>
    <t>Martin</t>
  </si>
  <si>
    <t>Filip</t>
  </si>
  <si>
    <t>Brož</t>
  </si>
  <si>
    <t>Pavel</t>
  </si>
  <si>
    <t>Zadina</t>
  </si>
  <si>
    <t>Beránek</t>
  </si>
  <si>
    <t>Vojtěch</t>
  </si>
  <si>
    <t>Štěpán</t>
  </si>
  <si>
    <t>Jan</t>
  </si>
  <si>
    <t>Machovec</t>
  </si>
  <si>
    <t>Hejkal</t>
  </si>
  <si>
    <t>Kamarádová</t>
  </si>
  <si>
    <t>Helena</t>
  </si>
  <si>
    <t>Mušková</t>
  </si>
  <si>
    <t>Agáta</t>
  </si>
  <si>
    <t>Ondřej</t>
  </si>
  <si>
    <t>Wagner</t>
  </si>
  <si>
    <t>Samuel</t>
  </si>
  <si>
    <t>Velká Bíteš</t>
  </si>
  <si>
    <t>Kubíček</t>
  </si>
  <si>
    <t>Petr</t>
  </si>
  <si>
    <t>Lokaj</t>
  </si>
  <si>
    <t>Matyáš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</si>
  <si>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</si>
  <si>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</si>
  <si>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</si>
  <si>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</si>
  <si>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</si>
  <si>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</si>
  <si>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</si>
  <si>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</si>
  <si>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</si>
  <si>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</si>
  <si>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</si>
  <si>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</si>
  <si>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</si>
  <si>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</si>
  <si>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Mička</t>
  </si>
  <si>
    <t>Matěj</t>
  </si>
  <si>
    <t>Anna</t>
  </si>
  <si>
    <t>Kryštof</t>
  </si>
  <si>
    <t>Mayer</t>
  </si>
  <si>
    <t>Nikolas</t>
  </si>
  <si>
    <t>Belko</t>
  </si>
  <si>
    <t>Evelína</t>
  </si>
  <si>
    <t>Široký</t>
  </si>
  <si>
    <t>Kunstar</t>
  </si>
  <si>
    <t>Bidochko</t>
  </si>
  <si>
    <t>Vladislav</t>
  </si>
  <si>
    <t>Muška</t>
  </si>
  <si>
    <t>Vožická</t>
  </si>
  <si>
    <t>Eliška</t>
  </si>
  <si>
    <t>Motáček</t>
  </si>
  <si>
    <t>Tomáš</t>
  </si>
  <si>
    <t>Rambousek</t>
  </si>
  <si>
    <t xml:space="preserve">Kamarád </t>
  </si>
  <si>
    <t>Jiskra H.Brod</t>
  </si>
  <si>
    <t>Janů</t>
  </si>
  <si>
    <t>Veronika</t>
  </si>
  <si>
    <t>Obořil</t>
  </si>
  <si>
    <t>Šrámek</t>
  </si>
  <si>
    <t>Radek</t>
  </si>
  <si>
    <t>Roll</t>
  </si>
  <si>
    <t>Marek</t>
  </si>
  <si>
    <t>Lukáš</t>
  </si>
  <si>
    <t>Doležal</t>
  </si>
  <si>
    <t>Antonín</t>
  </si>
  <si>
    <t>Kopečná</t>
  </si>
  <si>
    <t>Adéla</t>
  </si>
  <si>
    <t>David</t>
  </si>
  <si>
    <t>Dvořák</t>
  </si>
  <si>
    <t>Skořepa</t>
  </si>
  <si>
    <t>Patrik</t>
  </si>
  <si>
    <t>Farník</t>
  </si>
  <si>
    <t>Feitová</t>
  </si>
  <si>
    <t xml:space="preserve">Nikola </t>
  </si>
  <si>
    <t>Michal</t>
  </si>
  <si>
    <t>Hons</t>
  </si>
  <si>
    <t>Polák</t>
  </si>
  <si>
    <t>Kuncová</t>
  </si>
  <si>
    <t>Michaela</t>
  </si>
  <si>
    <t>Denis</t>
  </si>
  <si>
    <t>Sedmík</t>
  </si>
  <si>
    <t>Špaček</t>
  </si>
  <si>
    <t>Alžběta</t>
  </si>
  <si>
    <t>Trnka</t>
  </si>
  <si>
    <t>Chalupa</t>
  </si>
  <si>
    <t>Pohár VYSOČINY - jednotlivci U-11</t>
  </si>
  <si>
    <t>Pohár VYSOČINY - jednotlivci U-15</t>
  </si>
  <si>
    <t>Pohár VYSOČINY - jednotlivci U-13</t>
  </si>
  <si>
    <t>Spáčil</t>
  </si>
  <si>
    <t>Jiří</t>
  </si>
  <si>
    <t>Nela</t>
  </si>
  <si>
    <t xml:space="preserve">Fiala </t>
  </si>
  <si>
    <t xml:space="preserve">Spáčilová </t>
  </si>
  <si>
    <t>Iveta</t>
  </si>
  <si>
    <t>František</t>
  </si>
  <si>
    <t>Oliver</t>
  </si>
  <si>
    <t>Spáčilová</t>
  </si>
  <si>
    <t>Fiala</t>
  </si>
  <si>
    <t>Pěnča</t>
  </si>
  <si>
    <t xml:space="preserve">Josef </t>
  </si>
  <si>
    <t>Bárta</t>
  </si>
  <si>
    <t>Vranča</t>
  </si>
  <si>
    <t>Daniel</t>
  </si>
  <si>
    <t>Krula</t>
  </si>
  <si>
    <t>Účast</t>
  </si>
  <si>
    <t>Havlová</t>
  </si>
  <si>
    <t>Vacek</t>
  </si>
  <si>
    <t>Vilém</t>
  </si>
  <si>
    <t>Počet</t>
  </si>
  <si>
    <t>účastí</t>
  </si>
  <si>
    <t>Holub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</si>
  <si>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</si>
  <si>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</si>
  <si>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</si>
  <si>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</si>
  <si>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</si>
  <si>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</si>
  <si>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</si>
  <si>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</si>
  <si>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</si>
  <si>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</t>
  </si>
  <si>
    <t>2</t>
  </si>
  <si>
    <t>3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</si>
  <si>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</si>
  <si>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</si>
  <si>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</si>
  <si>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</si>
  <si>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</si>
  <si>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</si>
  <si>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</si>
  <si>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</si>
  <si>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</si>
  <si>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</si>
  <si>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</si>
  <si>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</si>
  <si>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</si>
  <si>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</si>
  <si>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</si>
  <si>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</si>
  <si>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</si>
  <si>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</si>
  <si>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</si>
  <si>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</si>
  <si>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</si>
  <si>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</si>
  <si>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</si>
  <si>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</si>
  <si>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</si>
  <si>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</si>
  <si>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</si>
  <si>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</si>
  <si>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</si>
  <si>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</si>
  <si>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</si>
  <si>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</si>
  <si>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</si>
  <si>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</si>
  <si>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</si>
  <si>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</si>
  <si>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</si>
  <si>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</si>
  <si>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</si>
  <si>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</si>
  <si>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</si>
  <si>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</si>
  <si>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</si>
  <si>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</si>
  <si>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</si>
  <si>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</si>
  <si>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</si>
  <si>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</si>
  <si>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</si>
  <si>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</si>
  <si>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</si>
  <si>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</si>
  <si>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</si>
  <si>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</si>
  <si>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</si>
  <si>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</si>
  <si>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</si>
  <si>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</si>
  <si>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</si>
  <si>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</si>
  <si>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</si>
  <si>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</si>
  <si>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</si>
  <si>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</si>
  <si>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</si>
  <si>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</si>
  <si>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</si>
  <si>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</si>
  <si>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</si>
  <si>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</si>
  <si>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</si>
  <si>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</si>
  <si>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</si>
  <si>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</si>
  <si>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</si>
  <si>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</si>
  <si>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</si>
  <si>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</si>
  <si>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</si>
  <si>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</si>
  <si>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</si>
  <si>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</si>
  <si>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</si>
  <si>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</si>
  <si>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</si>
  <si>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</si>
  <si>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</si>
  <si>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</si>
  <si>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</si>
  <si>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</si>
  <si>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</si>
  <si>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</si>
  <si>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</si>
  <si>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</si>
  <si>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</si>
  <si>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</si>
  <si>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</si>
  <si>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</si>
  <si>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</si>
  <si>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</si>
  <si>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</si>
  <si>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</si>
  <si>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</si>
  <si>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</si>
  <si>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</si>
  <si>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</si>
  <si>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</si>
  <si>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</si>
  <si>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</si>
  <si>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</si>
  <si>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</si>
  <si>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</si>
  <si>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</si>
  <si>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</si>
  <si>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</si>
  <si>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</si>
  <si>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</si>
  <si>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</si>
  <si>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</si>
  <si>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</si>
  <si>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</si>
  <si>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</si>
  <si>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</si>
  <si>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</si>
  <si>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</si>
  <si>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</si>
  <si>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</si>
  <si>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</si>
  <si>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</si>
  <si>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</si>
  <si>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</si>
  <si>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</si>
  <si>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</si>
  <si>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</si>
  <si>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</si>
  <si>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46.</t>
  </si>
  <si>
    <t>47.</t>
  </si>
  <si>
    <t>48.</t>
  </si>
  <si>
    <t>49.</t>
  </si>
  <si>
    <t>50.</t>
  </si>
  <si>
    <t>51.</t>
  </si>
  <si>
    <t>52.</t>
  </si>
  <si>
    <t>R.nar.</t>
  </si>
  <si>
    <t>151</t>
  </si>
  <si>
    <t>152</t>
  </si>
  <si>
    <t>153</t>
  </si>
  <si>
    <t>celem</t>
  </si>
  <si>
    <t>A 11</t>
  </si>
  <si>
    <t>A  13</t>
  </si>
  <si>
    <t>A  15</t>
  </si>
  <si>
    <t>A17,19</t>
  </si>
  <si>
    <t>Fikar</t>
  </si>
  <si>
    <t>Jindřich</t>
  </si>
  <si>
    <t>154</t>
  </si>
  <si>
    <t>155</t>
  </si>
  <si>
    <t>156</t>
  </si>
  <si>
    <t>157</t>
  </si>
  <si>
    <t>158</t>
  </si>
  <si>
    <t>159</t>
  </si>
  <si>
    <t>53.</t>
  </si>
  <si>
    <t>54.</t>
  </si>
  <si>
    <t>55.</t>
  </si>
  <si>
    <t xml:space="preserve">Bártová </t>
  </si>
  <si>
    <t>Julie</t>
  </si>
  <si>
    <t>Zobačová</t>
  </si>
  <si>
    <t>Plašil</t>
  </si>
  <si>
    <t>Václav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</si>
  <si>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</si>
  <si>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</si>
  <si>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</si>
  <si>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</si>
  <si>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</si>
  <si>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</si>
  <si>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</si>
  <si>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</si>
  <si>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</si>
  <si>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Bystřice n/P.</t>
  </si>
  <si>
    <t>Bystřice nad P.</t>
  </si>
  <si>
    <t>56.</t>
  </si>
  <si>
    <t>57.</t>
  </si>
  <si>
    <t>58.</t>
  </si>
  <si>
    <t>celkem</t>
  </si>
  <si>
    <t xml:space="preserve">Body     </t>
  </si>
  <si>
    <t>účast  body</t>
  </si>
  <si>
    <t>Poř.</t>
  </si>
  <si>
    <t>Počet účastí</t>
  </si>
  <si>
    <t>Koudelková</t>
  </si>
  <si>
    <t>Maštera</t>
  </si>
  <si>
    <t>59.</t>
  </si>
  <si>
    <t>60.</t>
  </si>
  <si>
    <t>Kašpárek</t>
  </si>
  <si>
    <t>Benjamin</t>
  </si>
  <si>
    <t>169</t>
  </si>
  <si>
    <t>170</t>
  </si>
  <si>
    <t>171</t>
  </si>
  <si>
    <t>172</t>
  </si>
  <si>
    <t>173</t>
  </si>
  <si>
    <t>174</t>
  </si>
  <si>
    <t>Liška</t>
  </si>
  <si>
    <t>Kubík</t>
  </si>
  <si>
    <t xml:space="preserve">Liška 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</si>
  <si>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</si>
  <si>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</si>
  <si>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</si>
  <si>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</si>
  <si>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</si>
  <si>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</si>
  <si>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</si>
  <si>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</si>
  <si>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</si>
  <si>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Doseděl</t>
  </si>
  <si>
    <t>61.</t>
  </si>
  <si>
    <t>62.</t>
  </si>
  <si>
    <t>63.</t>
  </si>
  <si>
    <t>64.</t>
  </si>
  <si>
    <t>65.</t>
  </si>
  <si>
    <t>Štancl</t>
  </si>
  <si>
    <t>Maxim</t>
  </si>
  <si>
    <t xml:space="preserve">Kozderka 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</si>
  <si>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</si>
  <si>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</si>
  <si>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</si>
  <si>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</si>
  <si>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</si>
  <si>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</si>
  <si>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</si>
  <si>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</si>
  <si>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</si>
  <si>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</si>
  <si>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</si>
  <si>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66.</t>
  </si>
  <si>
    <t>67.</t>
  </si>
  <si>
    <t>Hovorková</t>
  </si>
  <si>
    <t>Natálie</t>
  </si>
  <si>
    <t>Získal</t>
  </si>
  <si>
    <t>Rok nar.</t>
  </si>
  <si>
    <t xml:space="preserve">Sýkora 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</si>
  <si>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</si>
  <si>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</si>
  <si>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</si>
  <si>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</si>
  <si>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</si>
  <si>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</si>
  <si>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</si>
  <si>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</si>
  <si>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</si>
  <si>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</si>
  <si>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</si>
  <si>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</si>
  <si>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Účast na turnaji</t>
  </si>
  <si>
    <t>Bystřice n/P</t>
  </si>
  <si>
    <t>Radim</t>
  </si>
  <si>
    <t>210</t>
  </si>
  <si>
    <t>211</t>
  </si>
  <si>
    <t>212</t>
  </si>
  <si>
    <t>213</t>
  </si>
  <si>
    <t xml:space="preserve">Růžička </t>
  </si>
  <si>
    <t>Růžička</t>
  </si>
  <si>
    <t>Rok. nar.</t>
  </si>
  <si>
    <t>Celk.</t>
  </si>
  <si>
    <t>Šmolovy</t>
  </si>
  <si>
    <t>Wasserbauer</t>
  </si>
  <si>
    <t>Kvido</t>
  </si>
  <si>
    <t xml:space="preserve">Max </t>
  </si>
  <si>
    <t>Telč</t>
  </si>
  <si>
    <t>Švantner</t>
  </si>
  <si>
    <t>Rohová</t>
  </si>
  <si>
    <t>Šlmolovy</t>
  </si>
  <si>
    <t>Panská</t>
  </si>
  <si>
    <t>Světlá n/S.</t>
  </si>
  <si>
    <t>Šmídová</t>
  </si>
  <si>
    <t>Zatočil</t>
  </si>
  <si>
    <t>Rejnek</t>
  </si>
  <si>
    <t>Mikuláš</t>
  </si>
  <si>
    <t xml:space="preserve">Růžičková </t>
  </si>
  <si>
    <t>Beran</t>
  </si>
  <si>
    <t xml:space="preserve">Šmíd </t>
  </si>
  <si>
    <t>Světlá nad S.</t>
  </si>
  <si>
    <t>Velké Meziříčí</t>
  </si>
  <si>
    <t>Buk</t>
  </si>
  <si>
    <t>Klímová</t>
  </si>
  <si>
    <t>Sabina</t>
  </si>
  <si>
    <t>Buková</t>
  </si>
  <si>
    <t xml:space="preserve">Lacina </t>
  </si>
  <si>
    <t>Tadeáš</t>
  </si>
  <si>
    <t>Pařil</t>
  </si>
  <si>
    <t>Max</t>
  </si>
  <si>
    <t xml:space="preserve">Klímová </t>
  </si>
  <si>
    <t>Světlá nad Sáz.</t>
  </si>
  <si>
    <t>Růžičková</t>
  </si>
  <si>
    <t>Šmíd</t>
  </si>
  <si>
    <t>Musilová</t>
  </si>
  <si>
    <t>Sankot</t>
  </si>
  <si>
    <t>Špejtek</t>
  </si>
  <si>
    <t>Kozlík</t>
  </si>
  <si>
    <t>Štěpánek</t>
  </si>
  <si>
    <t xml:space="preserve">Špejtek </t>
  </si>
  <si>
    <t>184</t>
  </si>
  <si>
    <t>186</t>
  </si>
  <si>
    <t>účast    x 10</t>
  </si>
  <si>
    <t>Pejchal</t>
  </si>
  <si>
    <t>V.Meziříčí</t>
  </si>
  <si>
    <t>Koch</t>
  </si>
  <si>
    <t xml:space="preserve">Plocek </t>
  </si>
  <si>
    <t>Kozderka</t>
  </si>
  <si>
    <t>OREL Jihlava</t>
  </si>
  <si>
    <t>Kohoutová</t>
  </si>
  <si>
    <t>Pavla</t>
  </si>
  <si>
    <t>Barzak</t>
  </si>
  <si>
    <t>Přikrylová</t>
  </si>
  <si>
    <t>Marie</t>
  </si>
  <si>
    <t>Ira</t>
  </si>
  <si>
    <t>Plocek</t>
  </si>
  <si>
    <t>Koten</t>
  </si>
  <si>
    <t>Reg.</t>
  </si>
  <si>
    <t>R</t>
  </si>
  <si>
    <t>N</t>
  </si>
  <si>
    <t>Paulíček</t>
  </si>
  <si>
    <t>Kadlecová</t>
  </si>
  <si>
    <t>Tretiak</t>
  </si>
  <si>
    <t>Zuzana</t>
  </si>
  <si>
    <t xml:space="preserve">Široká </t>
  </si>
  <si>
    <t>Chmelíčková</t>
  </si>
  <si>
    <t>Kudrna</t>
  </si>
  <si>
    <t xml:space="preserve">Kudrna </t>
  </si>
  <si>
    <t xml:space="preserve">Stránský </t>
  </si>
  <si>
    <t>Gabriela</t>
  </si>
  <si>
    <t>Jozl</t>
  </si>
  <si>
    <t>Jonáš</t>
  </si>
  <si>
    <t>Turnaj číslo:</t>
  </si>
  <si>
    <t xml:space="preserve">  B 15</t>
  </si>
  <si>
    <t>Humpolec      14.12.</t>
  </si>
  <si>
    <t xml:space="preserve">Svoboda </t>
  </si>
  <si>
    <t>Kazda</t>
  </si>
  <si>
    <t xml:space="preserve">Kazda </t>
  </si>
  <si>
    <t>Klimeš</t>
  </si>
  <si>
    <t>R  N</t>
  </si>
  <si>
    <t>R   N</t>
  </si>
  <si>
    <t>R       N</t>
  </si>
  <si>
    <t>Lavička</t>
  </si>
  <si>
    <t>číslo turnaje</t>
  </si>
  <si>
    <t>Pohár VYSOČINY - všichni hráči</t>
  </si>
  <si>
    <t>Šilhán</t>
  </si>
  <si>
    <t>Nečesánek</t>
  </si>
  <si>
    <t>Miřácký</t>
  </si>
  <si>
    <t>Pavlíček</t>
  </si>
  <si>
    <t xml:space="preserve">Miřácký </t>
  </si>
  <si>
    <t>Lacina</t>
  </si>
  <si>
    <t>Široká</t>
  </si>
  <si>
    <t>Šillhán</t>
  </si>
  <si>
    <t>Světlá n/ S.</t>
  </si>
  <si>
    <t>Dočkal</t>
  </si>
  <si>
    <t>Svoboda</t>
  </si>
  <si>
    <t>registrovaní hráči</t>
  </si>
  <si>
    <t xml:space="preserve">N </t>
  </si>
  <si>
    <t>Neregistrovaní hráči</t>
  </si>
  <si>
    <t xml:space="preserve">Musilová </t>
  </si>
  <si>
    <t>Fryšonc</t>
  </si>
  <si>
    <t>68.</t>
  </si>
  <si>
    <t>Piskačová</t>
  </si>
  <si>
    <t>Nelli</t>
  </si>
  <si>
    <t>69.</t>
  </si>
  <si>
    <t>70.</t>
  </si>
  <si>
    <t>71.</t>
  </si>
  <si>
    <t>72.</t>
  </si>
  <si>
    <t>73.</t>
  </si>
  <si>
    <t>74.</t>
  </si>
  <si>
    <t>75.</t>
  </si>
  <si>
    <t>76.</t>
  </si>
  <si>
    <t>Čuba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</si>
  <si>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</si>
  <si>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</si>
  <si>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</si>
  <si>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</si>
  <si>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</si>
  <si>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</si>
  <si>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</si>
  <si>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</si>
  <si>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</si>
  <si>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</si>
  <si>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</si>
  <si>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</si>
  <si>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</si>
  <si>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</si>
  <si>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</si>
  <si>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Zhoř</t>
  </si>
  <si>
    <t>Vanessa</t>
  </si>
  <si>
    <t>Padělek</t>
  </si>
  <si>
    <t>Hensley</t>
  </si>
  <si>
    <t>Thea</t>
  </si>
  <si>
    <t>Vítek</t>
  </si>
  <si>
    <t>Suk</t>
  </si>
  <si>
    <t>Holcman</t>
  </si>
  <si>
    <t>Ryšavá</t>
  </si>
  <si>
    <t>Černý</t>
  </si>
  <si>
    <t>Brom</t>
  </si>
  <si>
    <t>Dorian</t>
  </si>
  <si>
    <t>Jílek</t>
  </si>
  <si>
    <t>Špendlíček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</si>
  <si>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</si>
  <si>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</si>
  <si>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</si>
  <si>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</si>
  <si>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</si>
  <si>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</si>
  <si>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</si>
  <si>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</si>
  <si>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</si>
  <si>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</si>
  <si>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</si>
  <si>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</si>
  <si>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</si>
  <si>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</si>
  <si>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</si>
  <si>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Denisa</t>
  </si>
  <si>
    <t>Pospíšil</t>
  </si>
  <si>
    <t>Kamarád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</si>
  <si>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</si>
  <si>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</si>
  <si>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</si>
  <si>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</si>
  <si>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</si>
  <si>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</si>
  <si>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</si>
  <si>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</si>
  <si>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</si>
  <si>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</si>
  <si>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</si>
  <si>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Chotěboř</t>
  </si>
  <si>
    <t>Orel Jihlava</t>
  </si>
  <si>
    <t>Damborský</t>
  </si>
  <si>
    <t>Kamil</t>
  </si>
  <si>
    <t>Jelínek</t>
  </si>
  <si>
    <t>Holenda</t>
  </si>
  <si>
    <t>Bartáková</t>
  </si>
  <si>
    <t>Piáček</t>
  </si>
  <si>
    <t>Kročák</t>
  </si>
  <si>
    <t>Jun</t>
  </si>
  <si>
    <t>Rostislav</t>
  </si>
  <si>
    <t>Hubáček</t>
  </si>
  <si>
    <t>Krupička</t>
  </si>
  <si>
    <t>Novotná</t>
  </si>
  <si>
    <t>Johana</t>
  </si>
  <si>
    <t>Gabina</t>
  </si>
  <si>
    <t>Stehno</t>
  </si>
  <si>
    <t>Adelina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</si>
  <si>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</si>
  <si>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</si>
  <si>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</si>
  <si>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</si>
  <si>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</si>
  <si>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</si>
  <si>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</si>
  <si>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</si>
  <si>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</si>
  <si>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</si>
  <si>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</si>
  <si>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</si>
  <si>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</si>
  <si>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</si>
  <si>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</si>
  <si>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</si>
  <si>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</si>
  <si>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Gábina</t>
  </si>
  <si>
    <t xml:space="preserve">Novotná </t>
  </si>
  <si>
    <t xml:space="preserve">Štěpán 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</si>
  <si>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</si>
  <si>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</si>
  <si>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</si>
  <si>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</si>
  <si>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</si>
  <si>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</si>
  <si>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</si>
  <si>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</si>
  <si>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</si>
  <si>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</si>
  <si>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Světlá n/Sáz.</t>
  </si>
  <si>
    <t>Pohár VYSOČINY - jednotlivci U-17,19</t>
  </si>
  <si>
    <t>Izabela</t>
  </si>
  <si>
    <t>Adámek</t>
  </si>
  <si>
    <t>145.</t>
  </si>
  <si>
    <t>146.</t>
  </si>
  <si>
    <t>147.</t>
  </si>
  <si>
    <t>148.</t>
  </si>
  <si>
    <t xml:space="preserve">Šumšálová </t>
  </si>
  <si>
    <t>Schabský</t>
  </si>
  <si>
    <t xml:space="preserve">Liu Gaole </t>
  </si>
  <si>
    <t>Honza</t>
  </si>
  <si>
    <t>149.</t>
  </si>
  <si>
    <t>150.</t>
  </si>
  <si>
    <t>151.</t>
  </si>
  <si>
    <t>152.</t>
  </si>
  <si>
    <t>Liu Gaole</t>
  </si>
  <si>
    <t>Říhová</t>
  </si>
  <si>
    <t>Viktorie</t>
  </si>
  <si>
    <t>153.</t>
  </si>
  <si>
    <t>154.</t>
  </si>
  <si>
    <t>Cejpek</t>
  </si>
  <si>
    <t xml:space="preserve">Sobotková </t>
  </si>
  <si>
    <t>Jelínková</t>
  </si>
  <si>
    <t xml:space="preserve">Šlechtický </t>
  </si>
  <si>
    <t>Dukovany</t>
  </si>
  <si>
    <t>Novák</t>
  </si>
  <si>
    <t>Příseka</t>
  </si>
  <si>
    <t>Pojer</t>
  </si>
  <si>
    <t>Dan</t>
  </si>
  <si>
    <t>Vanesa</t>
  </si>
  <si>
    <t>Štol</t>
  </si>
  <si>
    <t>Vybíralová</t>
  </si>
  <si>
    <t>Lucie</t>
  </si>
  <si>
    <t>Sobotková</t>
  </si>
  <si>
    <t>Cviková</t>
  </si>
  <si>
    <t>Tymchuk</t>
  </si>
  <si>
    <t>Liubov</t>
  </si>
  <si>
    <t>Lipový</t>
  </si>
  <si>
    <t>Hlavsa</t>
  </si>
  <si>
    <t>Kokojan</t>
  </si>
  <si>
    <t>Jáchim</t>
  </si>
  <si>
    <t>Balada</t>
  </si>
  <si>
    <t>Ljubov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</si>
  <si>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</si>
  <si>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</si>
  <si>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</si>
  <si>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</si>
  <si>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</si>
  <si>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</si>
  <si>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</si>
  <si>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</si>
  <si>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</si>
  <si>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</si>
  <si>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</si>
  <si>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</si>
  <si>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</si>
  <si>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</si>
  <si>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</si>
  <si>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</si>
  <si>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</si>
  <si>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</si>
  <si>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</si>
  <si>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 xml:space="preserve">Balada </t>
  </si>
  <si>
    <t>Krátký</t>
  </si>
  <si>
    <t>174.</t>
  </si>
  <si>
    <t>Trávníčková</t>
  </si>
  <si>
    <t>Kateřina</t>
  </si>
  <si>
    <t>KCTM</t>
  </si>
  <si>
    <t>Masopustová</t>
  </si>
  <si>
    <t>Poláková</t>
  </si>
  <si>
    <t>Chroustovský</t>
  </si>
  <si>
    <t>Chroustovská</t>
  </si>
  <si>
    <t>body  celkem</t>
  </si>
  <si>
    <t>Jakš</t>
  </si>
  <si>
    <t>Roman</t>
  </si>
  <si>
    <t>Hos</t>
  </si>
  <si>
    <t>Nousek</t>
  </si>
  <si>
    <t>Paclík</t>
  </si>
  <si>
    <t>Stránský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</si>
  <si>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</si>
  <si>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</si>
  <si>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</si>
  <si>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</si>
  <si>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</si>
  <si>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</si>
  <si>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</si>
  <si>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</si>
  <si>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</si>
  <si>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Tretjak</t>
  </si>
  <si>
    <t>Matvij</t>
  </si>
  <si>
    <t xml:space="preserve">Vranča </t>
  </si>
  <si>
    <t>Lišková</t>
  </si>
  <si>
    <t>Havlíčková</t>
  </si>
  <si>
    <t>body za účast</t>
  </si>
  <si>
    <t>184.</t>
  </si>
  <si>
    <t>185.</t>
  </si>
  <si>
    <t>186.</t>
  </si>
  <si>
    <t>187.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</si>
  <si>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</si>
  <si>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</si>
  <si>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</si>
  <si>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</si>
  <si>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</si>
  <si>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</si>
  <si>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</si>
  <si>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</si>
  <si>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</si>
  <si>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</si>
  <si>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</si>
  <si>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</si>
  <si>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Nechvátal</t>
  </si>
  <si>
    <t>Kunc</t>
  </si>
  <si>
    <t>201.</t>
  </si>
  <si>
    <t>202.</t>
  </si>
  <si>
    <t>203.</t>
  </si>
  <si>
    <t>204.</t>
  </si>
  <si>
    <t>Sýkora</t>
  </si>
  <si>
    <t>Vejtasa</t>
  </si>
  <si>
    <t>Milan</t>
  </si>
  <si>
    <t>Matvyij</t>
  </si>
  <si>
    <t>Třešť</t>
  </si>
  <si>
    <t>Zabloudil</t>
  </si>
  <si>
    <t>2025/2026</t>
  </si>
  <si>
    <t>2.8.   2025.</t>
  </si>
  <si>
    <t>3.8. 2025.</t>
  </si>
  <si>
    <t>28.8.   2025.</t>
  </si>
  <si>
    <t>29.8.   2025.</t>
  </si>
  <si>
    <t>28.10.   2025.</t>
  </si>
  <si>
    <t>OREL Kněžice</t>
  </si>
  <si>
    <t xml:space="preserve">Martínek </t>
  </si>
  <si>
    <t>Jáchym</t>
  </si>
  <si>
    <t>Hrůza</t>
  </si>
  <si>
    <t>Orel Kněžice</t>
  </si>
  <si>
    <t>Poná 13.9.</t>
  </si>
  <si>
    <t xml:space="preserve">  B 13</t>
  </si>
  <si>
    <t>A 15</t>
  </si>
  <si>
    <t>Vel.  Mez.  21.9.</t>
  </si>
  <si>
    <t>Humpolec 27.9.</t>
  </si>
  <si>
    <t>Pelhřimov 11.10.</t>
  </si>
  <si>
    <t>Štoky   19.10.</t>
  </si>
  <si>
    <t>Vel.   Mez.  25.10.</t>
  </si>
  <si>
    <t xml:space="preserve"> A 15</t>
  </si>
  <si>
    <t>Štoky 16.11.</t>
  </si>
  <si>
    <t>Velká  Bíteš 13.12.</t>
  </si>
  <si>
    <t>Jihlava 13.12.</t>
  </si>
  <si>
    <t>Pelhřimov  14.12.</t>
  </si>
  <si>
    <t>Velká Bíteš  28.11.</t>
  </si>
  <si>
    <t>Velká Bíteš 28.11.</t>
  </si>
  <si>
    <t>Poná 26.10.</t>
  </si>
  <si>
    <t>Drtina</t>
  </si>
  <si>
    <t xml:space="preserve">Jednota </t>
  </si>
  <si>
    <t>Duben</t>
  </si>
  <si>
    <t>Bystřice n.P.</t>
  </si>
  <si>
    <t>Kristýna</t>
  </si>
  <si>
    <t>Náplavová</t>
  </si>
  <si>
    <t>Amálie</t>
  </si>
  <si>
    <t>Prnka</t>
  </si>
  <si>
    <t>Elza</t>
  </si>
  <si>
    <t xml:space="preserve">Wasserbauerová </t>
  </si>
  <si>
    <t>Němec</t>
  </si>
  <si>
    <t>Achilleas</t>
  </si>
  <si>
    <t>Jednota</t>
  </si>
  <si>
    <t>Wasserbauerová</t>
  </si>
  <si>
    <t>Prkna</t>
  </si>
  <si>
    <t xml:space="preserve">Amálie </t>
  </si>
  <si>
    <t>Matvej</t>
  </si>
  <si>
    <t xml:space="preserve">Novotný </t>
  </si>
  <si>
    <t>Podnecký</t>
  </si>
  <si>
    <t>Luboš</t>
  </si>
  <si>
    <t>DDM Třebíč</t>
  </si>
  <si>
    <t>Pochop</t>
  </si>
  <si>
    <t xml:space="preserve">Hovorková </t>
  </si>
  <si>
    <t>body za účast na BTM</t>
  </si>
  <si>
    <t>dosažené body na BTM</t>
  </si>
  <si>
    <t>body do PV</t>
  </si>
  <si>
    <t xml:space="preserve"> účast na KCTM</t>
  </si>
  <si>
    <t>na BTM</t>
  </si>
  <si>
    <t>214</t>
  </si>
  <si>
    <t>215</t>
  </si>
  <si>
    <t>216</t>
  </si>
  <si>
    <t>217</t>
  </si>
  <si>
    <t>218</t>
  </si>
  <si>
    <t>219</t>
  </si>
  <si>
    <t>220</t>
  </si>
  <si>
    <t>221</t>
  </si>
  <si>
    <t>Pohár VYSOČINY - oddíly - jednotlivci 2025 - 2026</t>
  </si>
  <si>
    <t>77</t>
  </si>
  <si>
    <t>Účast na KCTM 2025 - 2026</t>
  </si>
  <si>
    <t xml:space="preserve">Špendlíček </t>
  </si>
  <si>
    <t>Martinek</t>
  </si>
  <si>
    <t xml:space="preserve">Hos </t>
  </si>
  <si>
    <t>r.n.</t>
  </si>
  <si>
    <t>Kučerák</t>
  </si>
  <si>
    <t>Magdaléna</t>
  </si>
  <si>
    <t>Paseka</t>
  </si>
  <si>
    <t>Štanclová</t>
  </si>
  <si>
    <t>Tereza</t>
  </si>
  <si>
    <t>Magdalena</t>
  </si>
  <si>
    <t>Velká Bíteš  28.9.</t>
  </si>
  <si>
    <t>Velká Bíteš 28.9.</t>
  </si>
  <si>
    <t>Tomášek</t>
  </si>
  <si>
    <t>Sukdolák</t>
  </si>
  <si>
    <t>Štefáček</t>
  </si>
  <si>
    <t>Rada</t>
  </si>
  <si>
    <t>Vel.Meziříčí</t>
  </si>
  <si>
    <t>Vaněk</t>
  </si>
  <si>
    <t>Matulka</t>
  </si>
  <si>
    <t>107</t>
  </si>
  <si>
    <t>185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</si>
  <si>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</si>
  <si>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</si>
  <si>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</si>
  <si>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</si>
  <si>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</si>
  <si>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</si>
  <si>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</si>
  <si>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</si>
  <si>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</si>
  <si>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</si>
  <si>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</si>
  <si>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Josef</t>
  </si>
  <si>
    <t>Libor</t>
  </si>
  <si>
    <t>Šarlota</t>
  </si>
  <si>
    <t>Málek</t>
  </si>
  <si>
    <t xml:space="preserve">Hrůza </t>
  </si>
  <si>
    <t>Slíva</t>
  </si>
  <si>
    <t>Barák</t>
  </si>
  <si>
    <t>29.10.   2025.</t>
  </si>
  <si>
    <t>216.</t>
  </si>
  <si>
    <t>217.</t>
  </si>
  <si>
    <t>218.</t>
  </si>
  <si>
    <t>28.10.2025.</t>
  </si>
  <si>
    <t>29.10.2025.</t>
  </si>
  <si>
    <t>Jiskara H.Brod</t>
  </si>
  <si>
    <t>Šarlova</t>
  </si>
  <si>
    <t>Přibyl</t>
  </si>
  <si>
    <t>Přibylová</t>
  </si>
  <si>
    <t>Vaigl</t>
  </si>
  <si>
    <t>Maartin</t>
  </si>
  <si>
    <t>Ondřj</t>
  </si>
  <si>
    <t xml:space="preserve">Jáchym </t>
  </si>
  <si>
    <t>Novotný</t>
  </si>
  <si>
    <t xml:space="preserve"> celkem </t>
  </si>
  <si>
    <t>Štoky</t>
  </si>
  <si>
    <t>Faltová</t>
  </si>
  <si>
    <t>Polná 22.11.</t>
  </si>
  <si>
    <t>B 15</t>
  </si>
  <si>
    <t>219.</t>
  </si>
  <si>
    <t>220.</t>
  </si>
  <si>
    <t>Petrus</t>
  </si>
  <si>
    <t>Musialová</t>
  </si>
  <si>
    <t>Herout</t>
  </si>
  <si>
    <t>Henzl</t>
  </si>
  <si>
    <t>Bouchner</t>
  </si>
  <si>
    <t>Alan</t>
  </si>
  <si>
    <t>Čermák</t>
  </si>
  <si>
    <t>Kopřivová</t>
  </si>
  <si>
    <t xml:space="preserve">Kadlec </t>
  </si>
  <si>
    <t xml:space="preserve">Málek </t>
  </si>
  <si>
    <t>Kadlec</t>
  </si>
  <si>
    <t>Hondl</t>
  </si>
  <si>
    <t xml:space="preserve">Nečesánek </t>
  </si>
  <si>
    <t>Prášek</t>
  </si>
  <si>
    <t>Hynek</t>
  </si>
  <si>
    <t>Chylík</t>
  </si>
  <si>
    <t>Hrotovice</t>
  </si>
  <si>
    <t xml:space="preserve">Potůček </t>
  </si>
  <si>
    <t xml:space="preserve">Doležal </t>
  </si>
  <si>
    <t>Mikešová</t>
  </si>
  <si>
    <t>222</t>
  </si>
  <si>
    <t>223</t>
  </si>
  <si>
    <t>Potůček</t>
  </si>
  <si>
    <t>Jiskra H.Brod 18.1.</t>
  </si>
  <si>
    <t>Štoky   11.1.</t>
  </si>
  <si>
    <t>Polná   1.2.</t>
  </si>
  <si>
    <t>Pelhřimov 25.1.</t>
  </si>
  <si>
    <t>Štoky 11.1.</t>
  </si>
  <si>
    <t>A   17,19</t>
  </si>
  <si>
    <t>Polná 1.2.</t>
  </si>
  <si>
    <t>Štoky 8.2.</t>
  </si>
  <si>
    <t>Štoky 21.2.</t>
  </si>
  <si>
    <t>Jihlava  22.2.</t>
  </si>
  <si>
    <t>Hrotovice 18.4.</t>
  </si>
  <si>
    <t>Humpolec 30.5.</t>
  </si>
  <si>
    <t>Jihlava 31.5.</t>
  </si>
  <si>
    <t>J. H.Br. 18.1.</t>
  </si>
  <si>
    <t>A  17,19</t>
  </si>
  <si>
    <t>Jihlava 13.12.   2025</t>
  </si>
  <si>
    <t>A    17,19</t>
  </si>
  <si>
    <t>J. H.Brod 18.1.</t>
  </si>
  <si>
    <t>Dobronín</t>
  </si>
  <si>
    <t>Cink</t>
  </si>
  <si>
    <t>Štoky 11.1. 2026</t>
  </si>
  <si>
    <t>Štoky 11.1.  2026</t>
  </si>
  <si>
    <t>Pelhřimov   25.1.</t>
  </si>
  <si>
    <t>J.Hav. Brod 18.1.</t>
  </si>
  <si>
    <t>J.Hav.Brod 18.1.</t>
  </si>
  <si>
    <t>Pospíchal</t>
  </si>
  <si>
    <t xml:space="preserve">Boháček </t>
  </si>
  <si>
    <t xml:space="preserve">Dvořáková </t>
  </si>
  <si>
    <t>Aneta</t>
  </si>
  <si>
    <t>224</t>
  </si>
  <si>
    <t>225</t>
  </si>
  <si>
    <t>226</t>
  </si>
  <si>
    <t>227</t>
  </si>
  <si>
    <t>Kratochvíl</t>
  </si>
  <si>
    <t xml:space="preserve">Cink </t>
  </si>
  <si>
    <t>Dvořáková</t>
  </si>
  <si>
    <t>228</t>
  </si>
  <si>
    <t>J. Havl.Brod 18.1.</t>
  </si>
  <si>
    <t>Polná 13.9.</t>
  </si>
  <si>
    <t>Pelhřimov 11. 10.</t>
  </si>
  <si>
    <t>A 13</t>
  </si>
  <si>
    <t>Štoky   19. 10.</t>
  </si>
  <si>
    <t>A 17-19</t>
  </si>
  <si>
    <t xml:space="preserve"> A15</t>
  </si>
  <si>
    <t>A11</t>
  </si>
  <si>
    <t>Štoky 16. 11.</t>
  </si>
  <si>
    <t>A   13</t>
  </si>
  <si>
    <t>Polná   22. 11.</t>
  </si>
  <si>
    <t>Vel.  Bíteš 13. 12.</t>
  </si>
  <si>
    <t>A  17, 19</t>
  </si>
  <si>
    <t>Jihlava 13. 12.</t>
  </si>
  <si>
    <t>A 17,  19</t>
  </si>
  <si>
    <t xml:space="preserve">Damborský </t>
  </si>
  <si>
    <t xml:space="preserve">Musil </t>
  </si>
  <si>
    <t>Adamec</t>
  </si>
  <si>
    <t>Nykl</t>
  </si>
  <si>
    <t>Bernard</t>
  </si>
  <si>
    <t>Tomšů</t>
  </si>
  <si>
    <t>Hrdličková</t>
  </si>
  <si>
    <t>Mišková</t>
  </si>
  <si>
    <t>229</t>
  </si>
  <si>
    <t>230</t>
  </si>
  <si>
    <t>Rytych</t>
  </si>
  <si>
    <t>Musil</t>
  </si>
  <si>
    <t>Štoky 18.1.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</si>
  <si>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</si>
  <si>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</si>
  <si>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</si>
  <si>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</si>
  <si>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</si>
  <si>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</si>
  <si>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</si>
  <si>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</si>
  <si>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</si>
  <si>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</si>
  <si>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</si>
  <si>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</si>
  <si>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</si>
  <si>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</si>
  <si>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</si>
  <si>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</si>
  <si>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</si>
  <si>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</si>
  <si>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</si>
  <si>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</si>
  <si>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</si>
  <si>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</si>
  <si>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</si>
  <si>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</si>
  <si>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</si>
  <si>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</si>
  <si>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Havíčková</t>
  </si>
  <si>
    <t>247.</t>
  </si>
  <si>
    <t>248.</t>
  </si>
  <si>
    <t>231</t>
  </si>
  <si>
    <t>232</t>
  </si>
  <si>
    <t>233</t>
  </si>
  <si>
    <t>234</t>
  </si>
  <si>
    <t>235</t>
  </si>
  <si>
    <t>236</t>
  </si>
  <si>
    <t>237</t>
  </si>
  <si>
    <t>Nováková</t>
  </si>
  <si>
    <t>Mareš</t>
  </si>
  <si>
    <t>Kamenice n/L.</t>
  </si>
  <si>
    <t>Kamenice u Ji.</t>
  </si>
  <si>
    <t>Hřebíček</t>
  </si>
  <si>
    <t>Kamenice u J.</t>
  </si>
  <si>
    <t>Kamenice U J.</t>
  </si>
  <si>
    <t>Kamenice u Jihl.</t>
  </si>
  <si>
    <t>188.</t>
  </si>
  <si>
    <t>Kotěra</t>
  </si>
  <si>
    <t>Prokš</t>
  </si>
  <si>
    <t>Jihlava 22.2.</t>
  </si>
  <si>
    <t>KP j. U-13</t>
  </si>
  <si>
    <t>Štoky 29.3.</t>
  </si>
  <si>
    <t>KP j. U-17</t>
  </si>
  <si>
    <t>KP dr. 19</t>
  </si>
  <si>
    <t>V.Bíteš 11.4.</t>
  </si>
  <si>
    <t>KP dr.U- 15</t>
  </si>
  <si>
    <t>Pelhřimov 12.4.</t>
  </si>
  <si>
    <t>J.H.Brod 19.4.</t>
  </si>
  <si>
    <t>TOP U-11</t>
  </si>
  <si>
    <t>V.Bíteš 23.5.</t>
  </si>
  <si>
    <t>TOP 17, 19</t>
  </si>
  <si>
    <t>TOP U-15</t>
  </si>
  <si>
    <t>TOP U-13</t>
  </si>
  <si>
    <t>KP j. U-19</t>
  </si>
  <si>
    <t>Vel.Mez. 21.3.</t>
  </si>
  <si>
    <t>KP j. U-15</t>
  </si>
  <si>
    <t>Polná 22.3.</t>
  </si>
  <si>
    <t>KP dr.U-15</t>
  </si>
  <si>
    <t>Pelhřimov   11.  10.</t>
  </si>
  <si>
    <t>J. H.   Brod 18.1.</t>
  </si>
  <si>
    <t>A   17,   19</t>
  </si>
  <si>
    <t>A    17,   19</t>
  </si>
  <si>
    <t>A     13</t>
  </si>
  <si>
    <t>Štoky  18.1.</t>
  </si>
  <si>
    <t>238</t>
  </si>
  <si>
    <t>Žďár n/Sáz.</t>
  </si>
  <si>
    <t>Studnička</t>
  </si>
  <si>
    <t>Aleš</t>
  </si>
  <si>
    <t>Sobotka</t>
  </si>
  <si>
    <t>Vaníček</t>
  </si>
  <si>
    <t>Richard</t>
  </si>
  <si>
    <t xml:space="preserve"> </t>
  </si>
  <si>
    <t>Hodrment</t>
  </si>
  <si>
    <t xml:space="preserve">Dočekal </t>
  </si>
  <si>
    <t xml:space="preserve">Sobotka </t>
  </si>
  <si>
    <t>Dočekal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</si>
  <si>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</si>
  <si>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</si>
  <si>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</si>
  <si>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</si>
  <si>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</si>
  <si>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</si>
  <si>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</si>
  <si>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</si>
  <si>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</si>
  <si>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</si>
  <si>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</si>
  <si>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</si>
  <si>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</si>
  <si>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</si>
  <si>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</si>
  <si>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</si>
  <si>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Účast  podle oddílů: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</si>
</sst>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b/>
      <u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  <charset val="238"/>
    </font>
    <font>
      <sz val="12"/>
      <name val="Arial"/>
      <family val="2"/>
      <charset val="238"/>
    </font>
    <font>
      <sz val="8"/>
      <name val="Calibri"/>
      <family val="2"/>
      <scheme val="minor"/>
    </font>
    <font>
      <b/>
      <sz val="9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4"/>
      <name val="Arial"/>
      <family val="2"/>
      <charset val="238"/>
    </font>
    <font>
      <sz val="12"/>
      <color theme="1"/>
      <name val="Arial"/>
      <family val="2"/>
      <charset val="238"/>
    </font>
    <font>
      <b/>
      <u/>
      <sz val="12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b/>
      <u/>
      <sz val="16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name val="Arial"/>
      <family val="2"/>
      <charset val="238"/>
    </font>
    <font>
      <sz val="9"/>
      <color theme="1"/>
      <name val="Arial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6C6"/>
        <bgColor indexed="64"/>
      </patternFill>
    </fill>
    <fill>
      <patternFill patternType="solid">
        <fgColor rgb="FF76E3FF"/>
        <bgColor indexed="64"/>
      </patternFill>
    </fill>
    <fill>
      <patternFill patternType="solid">
        <fgColor rgb="FFF6C3FF"/>
        <bgColor indexed="64"/>
      </patternFill>
    </fill>
    <fill>
      <patternFill patternType="solid">
        <fgColor rgb="FFFF7474"/>
        <bgColor indexed="64"/>
      </patternFill>
    </fill>
    <fill>
      <patternFill patternType="solid">
        <fgColor rgb="FF7CEB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AAE571"/>
        <bgColor indexed="64"/>
      </patternFill>
    </fill>
    <fill>
      <patternFill patternType="solid">
        <fgColor rgb="FFFFCE3C"/>
        <bgColor indexed="64"/>
      </patternFill>
    </fill>
    <fill>
      <patternFill patternType="solid">
        <fgColor rgb="FF07E9E9"/>
        <bgColor indexed="64"/>
      </patternFill>
    </fill>
    <fill>
      <patternFill patternType="solid">
        <fgColor rgb="FFA3DBFF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5" fillId="0" borderId="0"/>
    <xf numFmtId="0" fontId="4" fillId="0" borderId="0"/>
  </cellStyleXfs>
  <cellXfs count="2121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2" borderId="0" xfId="0" applyFill="1"/>
    <xf numFmtId="0" fontId="3" fillId="2" borderId="2" xfId="0" applyFont="1" applyFill="1" applyBorder="1" applyAlignment="1">
      <alignment horizontal="center"/>
    </xf>
    <xf numFmtId="0" fontId="2" fillId="2" borderId="5" xfId="0" applyFont="1" applyFill="1" applyBorder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10" fillId="3" borderId="25" xfId="3" applyFont="1" applyFill="1" applyBorder="1" applyAlignment="1">
      <alignment horizontal="center" vertical="center"/>
    </xf>
    <xf numFmtId="0" fontId="10" fillId="6" borderId="25" xfId="2" applyFont="1" applyFill="1" applyBorder="1" applyAlignment="1">
      <alignment horizontal="center"/>
    </xf>
    <xf numFmtId="0" fontId="11" fillId="0" borderId="0" xfId="0" applyFont="1"/>
    <xf numFmtId="49" fontId="4" fillId="2" borderId="0" xfId="2" applyNumberFormat="1" applyFill="1"/>
    <xf numFmtId="0" fontId="14" fillId="2" borderId="0" xfId="0" applyFont="1" applyFill="1"/>
    <xf numFmtId="0" fontId="1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0" fontId="12" fillId="2" borderId="20" xfId="0" applyFont="1" applyFill="1" applyBorder="1" applyAlignment="1">
      <alignment horizontal="center"/>
    </xf>
    <xf numFmtId="49" fontId="4" fillId="3" borderId="9" xfId="3" applyNumberFormat="1" applyFont="1" applyFill="1" applyBorder="1" applyAlignment="1">
      <alignment horizontal="left" vertical="center"/>
    </xf>
    <xf numFmtId="0" fontId="10" fillId="7" borderId="32" xfId="2" applyFont="1" applyFill="1" applyBorder="1" applyAlignment="1">
      <alignment horizontal="center"/>
    </xf>
    <xf numFmtId="49" fontId="18" fillId="3" borderId="24" xfId="2" applyNumberFormat="1" applyFont="1" applyFill="1" applyBorder="1" applyAlignment="1">
      <alignment horizontal="left"/>
    </xf>
    <xf numFmtId="49" fontId="18" fillId="3" borderId="24" xfId="3" applyNumberFormat="1" applyFont="1" applyFill="1" applyBorder="1" applyAlignment="1">
      <alignment horizontal="left" vertical="center"/>
    </xf>
    <xf numFmtId="49" fontId="18" fillId="6" borderId="24" xfId="2" applyNumberFormat="1" applyFont="1" applyFill="1" applyBorder="1"/>
    <xf numFmtId="49" fontId="18" fillId="7" borderId="24" xfId="2" applyNumberFormat="1" applyFont="1" applyFill="1" applyBorder="1"/>
    <xf numFmtId="49" fontId="18" fillId="3" borderId="24" xfId="3" applyNumberFormat="1" applyFont="1" applyFill="1" applyBorder="1" applyAlignment="1">
      <alignment horizontal="left"/>
    </xf>
    <xf numFmtId="49" fontId="18" fillId="6" borderId="26" xfId="2" applyNumberFormat="1" applyFont="1" applyFill="1" applyBorder="1"/>
    <xf numFmtId="0" fontId="6" fillId="2" borderId="0" xfId="0" applyFont="1" applyFill="1"/>
    <xf numFmtId="0" fontId="15" fillId="2" borderId="4" xfId="0" applyFont="1" applyFill="1" applyBorder="1" applyAlignment="1">
      <alignment horizontal="center"/>
    </xf>
    <xf numFmtId="0" fontId="11" fillId="2" borderId="15" xfId="0" applyFont="1" applyFill="1" applyBorder="1"/>
    <xf numFmtId="0" fontId="0" fillId="2" borderId="48" xfId="0" applyFill="1" applyBorder="1"/>
    <xf numFmtId="0" fontId="3" fillId="13" borderId="7" xfId="0" applyFont="1" applyFill="1" applyBorder="1" applyAlignment="1">
      <alignment horizontal="center" wrapText="1"/>
    </xf>
    <xf numFmtId="0" fontId="11" fillId="5" borderId="36" xfId="0" applyFont="1" applyFill="1" applyBorder="1"/>
    <xf numFmtId="0" fontId="11" fillId="5" borderId="15" xfId="0" applyFont="1" applyFill="1" applyBorder="1"/>
    <xf numFmtId="0" fontId="11" fillId="5" borderId="15" xfId="0" applyFont="1" applyFill="1" applyBorder="1" applyAlignment="1">
      <alignment horizontal="center"/>
    </xf>
    <xf numFmtId="0" fontId="22" fillId="5" borderId="15" xfId="0" applyFont="1" applyFill="1" applyBorder="1"/>
    <xf numFmtId="0" fontId="22" fillId="5" borderId="15" xfId="0" applyFont="1" applyFill="1" applyBorder="1" applyAlignment="1">
      <alignment horizontal="center"/>
    </xf>
    <xf numFmtId="0" fontId="22" fillId="7" borderId="15" xfId="0" applyFont="1" applyFill="1" applyBorder="1"/>
    <xf numFmtId="0" fontId="22" fillId="7" borderId="15" xfId="0" applyFont="1" applyFill="1" applyBorder="1" applyAlignment="1">
      <alignment horizontal="center"/>
    </xf>
    <xf numFmtId="0" fontId="11" fillId="7" borderId="14" xfId="0" applyFont="1" applyFill="1" applyBorder="1"/>
    <xf numFmtId="0" fontId="11" fillId="7" borderId="15" xfId="0" applyFont="1" applyFill="1" applyBorder="1"/>
    <xf numFmtId="0" fontId="11" fillId="7" borderId="15" xfId="0" applyFont="1" applyFill="1" applyBorder="1" applyAlignment="1">
      <alignment horizontal="center"/>
    </xf>
    <xf numFmtId="0" fontId="11" fillId="10" borderId="15" xfId="0" applyFont="1" applyFill="1" applyBorder="1"/>
    <xf numFmtId="0" fontId="11" fillId="10" borderId="15" xfId="0" applyFont="1" applyFill="1" applyBorder="1" applyAlignment="1">
      <alignment horizontal="center"/>
    </xf>
    <xf numFmtId="0" fontId="22" fillId="10" borderId="15" xfId="0" applyFont="1" applyFill="1" applyBorder="1"/>
    <xf numFmtId="0" fontId="22" fillId="10" borderId="15" xfId="0" applyFont="1" applyFill="1" applyBorder="1" applyAlignment="1">
      <alignment horizontal="center"/>
    </xf>
    <xf numFmtId="0" fontId="11" fillId="4" borderId="14" xfId="0" applyFont="1" applyFill="1" applyBorder="1"/>
    <xf numFmtId="0" fontId="11" fillId="4" borderId="15" xfId="0" applyFont="1" applyFill="1" applyBorder="1"/>
    <xf numFmtId="0" fontId="11" fillId="4" borderId="15" xfId="0" applyFont="1" applyFill="1" applyBorder="1" applyAlignment="1">
      <alignment horizontal="center"/>
    </xf>
    <xf numFmtId="0" fontId="11" fillId="6" borderId="15" xfId="0" applyFont="1" applyFill="1" applyBorder="1"/>
    <xf numFmtId="0" fontId="11" fillId="6" borderId="15" xfId="0" applyFont="1" applyFill="1" applyBorder="1" applyAlignment="1">
      <alignment horizontal="center"/>
    </xf>
    <xf numFmtId="0" fontId="22" fillId="6" borderId="15" xfId="0" applyFont="1" applyFill="1" applyBorder="1"/>
    <xf numFmtId="0" fontId="22" fillId="6" borderId="15" xfId="0" applyFont="1" applyFill="1" applyBorder="1" applyAlignment="1">
      <alignment horizontal="center"/>
    </xf>
    <xf numFmtId="0" fontId="11" fillId="6" borderId="20" xfId="0" applyFont="1" applyFill="1" applyBorder="1" applyAlignment="1">
      <alignment horizontal="center"/>
    </xf>
    <xf numFmtId="0" fontId="11" fillId="4" borderId="11" xfId="0" applyFont="1" applyFill="1" applyBorder="1"/>
    <xf numFmtId="0" fontId="11" fillId="4" borderId="11" xfId="0" applyFont="1" applyFill="1" applyBorder="1" applyAlignment="1">
      <alignment horizontal="center"/>
    </xf>
    <xf numFmtId="0" fontId="11" fillId="3" borderId="56" xfId="0" applyFont="1" applyFill="1" applyBorder="1"/>
    <xf numFmtId="0" fontId="11" fillId="3" borderId="11" xfId="0" applyFont="1" applyFill="1" applyBorder="1"/>
    <xf numFmtId="0" fontId="11" fillId="3" borderId="11" xfId="0" applyFont="1" applyFill="1" applyBorder="1" applyAlignment="1">
      <alignment horizontal="center"/>
    </xf>
    <xf numFmtId="0" fontId="11" fillId="3" borderId="14" xfId="0" applyFont="1" applyFill="1" applyBorder="1"/>
    <xf numFmtId="0" fontId="11" fillId="3" borderId="15" xfId="0" applyFont="1" applyFill="1" applyBorder="1"/>
    <xf numFmtId="0" fontId="11" fillId="3" borderId="15" xfId="0" applyFont="1" applyFill="1" applyBorder="1" applyAlignment="1">
      <alignment horizontal="center"/>
    </xf>
    <xf numFmtId="0" fontId="22" fillId="3" borderId="15" xfId="0" applyFont="1" applyFill="1" applyBorder="1"/>
    <xf numFmtId="0" fontId="22" fillId="3" borderId="15" xfId="0" applyFont="1" applyFill="1" applyBorder="1" applyAlignment="1">
      <alignment horizontal="center"/>
    </xf>
    <xf numFmtId="0" fontId="11" fillId="13" borderId="15" xfId="0" applyFont="1" applyFill="1" applyBorder="1"/>
    <xf numFmtId="0" fontId="11" fillId="13" borderId="15" xfId="0" applyFont="1" applyFill="1" applyBorder="1" applyAlignment="1">
      <alignment horizontal="center"/>
    </xf>
    <xf numFmtId="0" fontId="22" fillId="13" borderId="15" xfId="0" applyFont="1" applyFill="1" applyBorder="1" applyAlignment="1">
      <alignment horizontal="center"/>
    </xf>
    <xf numFmtId="0" fontId="11" fillId="11" borderId="15" xfId="0" applyFont="1" applyFill="1" applyBorder="1"/>
    <xf numFmtId="0" fontId="11" fillId="11" borderId="15" xfId="0" applyFont="1" applyFill="1" applyBorder="1" applyAlignment="1">
      <alignment horizontal="center"/>
    </xf>
    <xf numFmtId="0" fontId="22" fillId="11" borderId="15" xfId="0" applyFont="1" applyFill="1" applyBorder="1"/>
    <xf numFmtId="0" fontId="22" fillId="11" borderId="15" xfId="0" applyFont="1" applyFill="1" applyBorder="1" applyAlignment="1">
      <alignment horizontal="center"/>
    </xf>
    <xf numFmtId="0" fontId="11" fillId="3" borderId="2" xfId="0" applyFont="1" applyFill="1" applyBorder="1"/>
    <xf numFmtId="0" fontId="11" fillId="3" borderId="2" xfId="0" applyFont="1" applyFill="1" applyBorder="1" applyAlignment="1">
      <alignment horizontal="center"/>
    </xf>
    <xf numFmtId="0" fontId="22" fillId="4" borderId="15" xfId="0" applyFont="1" applyFill="1" applyBorder="1" applyAlignment="1">
      <alignment horizontal="center"/>
    </xf>
    <xf numFmtId="0" fontId="11" fillId="4" borderId="20" xfId="0" applyFont="1" applyFill="1" applyBorder="1" applyAlignment="1">
      <alignment horizontal="center"/>
    </xf>
    <xf numFmtId="0" fontId="11" fillId="8" borderId="15" xfId="0" applyFont="1" applyFill="1" applyBorder="1"/>
    <xf numFmtId="0" fontId="11" fillId="8" borderId="15" xfId="0" applyFont="1" applyFill="1" applyBorder="1" applyAlignment="1">
      <alignment horizontal="center"/>
    </xf>
    <xf numFmtId="0" fontId="22" fillId="8" borderId="15" xfId="0" applyFont="1" applyFill="1" applyBorder="1"/>
    <xf numFmtId="0" fontId="22" fillId="8" borderId="15" xfId="0" applyFont="1" applyFill="1" applyBorder="1" applyAlignment="1">
      <alignment horizontal="center"/>
    </xf>
    <xf numFmtId="0" fontId="11" fillId="8" borderId="7" xfId="0" applyFont="1" applyFill="1" applyBorder="1" applyAlignment="1">
      <alignment horizontal="center"/>
    </xf>
    <xf numFmtId="0" fontId="8" fillId="3" borderId="15" xfId="2" applyFont="1" applyFill="1" applyBorder="1" applyAlignment="1">
      <alignment horizontal="left"/>
    </xf>
    <xf numFmtId="0" fontId="22" fillId="4" borderId="11" xfId="0" applyFont="1" applyFill="1" applyBorder="1" applyAlignment="1">
      <alignment horizontal="center"/>
    </xf>
    <xf numFmtId="0" fontId="8" fillId="2" borderId="15" xfId="4" applyFont="1" applyFill="1" applyBorder="1" applyAlignment="1">
      <alignment horizontal="center"/>
    </xf>
    <xf numFmtId="0" fontId="21" fillId="2" borderId="15" xfId="4" applyFont="1" applyFill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22" fillId="2" borderId="15" xfId="0" applyFont="1" applyFill="1" applyBorder="1" applyAlignment="1">
      <alignment horizontal="center"/>
    </xf>
    <xf numFmtId="0" fontId="22" fillId="2" borderId="15" xfId="0" applyFont="1" applyFill="1" applyBorder="1"/>
    <xf numFmtId="0" fontId="23" fillId="4" borderId="0" xfId="0" applyFont="1" applyFill="1" applyAlignment="1">
      <alignment horizontal="left"/>
    </xf>
    <xf numFmtId="0" fontId="22" fillId="2" borderId="24" xfId="0" applyFont="1" applyFill="1" applyBorder="1" applyAlignment="1">
      <alignment horizontal="center"/>
    </xf>
    <xf numFmtId="0" fontId="22" fillId="5" borderId="36" xfId="0" applyFont="1" applyFill="1" applyBorder="1"/>
    <xf numFmtId="0" fontId="11" fillId="13" borderId="20" xfId="0" applyFont="1" applyFill="1" applyBorder="1"/>
    <xf numFmtId="0" fontId="11" fillId="13" borderId="20" xfId="0" applyFont="1" applyFill="1" applyBorder="1" applyAlignment="1">
      <alignment horizontal="center"/>
    </xf>
    <xf numFmtId="0" fontId="11" fillId="13" borderId="11" xfId="0" applyFont="1" applyFill="1" applyBorder="1"/>
    <xf numFmtId="0" fontId="11" fillId="13" borderId="11" xfId="0" applyFont="1" applyFill="1" applyBorder="1" applyAlignment="1">
      <alignment horizontal="center"/>
    </xf>
    <xf numFmtId="0" fontId="11" fillId="3" borderId="7" xfId="0" applyFont="1" applyFill="1" applyBorder="1"/>
    <xf numFmtId="0" fontId="11" fillId="3" borderId="7" xfId="0" applyFont="1" applyFill="1" applyBorder="1" applyAlignment="1">
      <alignment horizontal="center"/>
    </xf>
    <xf numFmtId="1" fontId="0" fillId="2" borderId="0" xfId="0" applyNumberFormat="1" applyFill="1"/>
    <xf numFmtId="0" fontId="11" fillId="2" borderId="0" xfId="0" applyFont="1" applyFill="1" applyAlignment="1">
      <alignment horizontal="center"/>
    </xf>
    <xf numFmtId="0" fontId="11" fillId="2" borderId="0" xfId="0" applyFont="1" applyFill="1"/>
    <xf numFmtId="0" fontId="22" fillId="2" borderId="0" xfId="0" applyFont="1" applyFill="1" applyAlignment="1">
      <alignment horizontal="center"/>
    </xf>
    <xf numFmtId="49" fontId="18" fillId="3" borderId="14" xfId="2" applyNumberFormat="1" applyFont="1" applyFill="1" applyBorder="1"/>
    <xf numFmtId="0" fontId="24" fillId="3" borderId="24" xfId="0" applyFont="1" applyFill="1" applyBorder="1"/>
    <xf numFmtId="0" fontId="24" fillId="6" borderId="26" xfId="0" applyFont="1" applyFill="1" applyBorder="1"/>
    <xf numFmtId="49" fontId="18" fillId="3" borderId="25" xfId="2" applyNumberFormat="1" applyFont="1" applyFill="1" applyBorder="1" applyAlignment="1">
      <alignment horizontal="left"/>
    </xf>
    <xf numFmtId="0" fontId="24" fillId="3" borderId="25" xfId="0" applyFont="1" applyFill="1" applyBorder="1"/>
    <xf numFmtId="49" fontId="18" fillId="6" borderId="25" xfId="2" applyNumberFormat="1" applyFont="1" applyFill="1" applyBorder="1"/>
    <xf numFmtId="49" fontId="18" fillId="7" borderId="25" xfId="2" applyNumberFormat="1" applyFont="1" applyFill="1" applyBorder="1"/>
    <xf numFmtId="0" fontId="24" fillId="7" borderId="25" xfId="0" applyFont="1" applyFill="1" applyBorder="1"/>
    <xf numFmtId="0" fontId="24" fillId="6" borderId="25" xfId="0" applyFont="1" applyFill="1" applyBorder="1"/>
    <xf numFmtId="49" fontId="18" fillId="6" borderId="42" xfId="2" applyNumberFormat="1" applyFont="1" applyFill="1" applyBorder="1"/>
    <xf numFmtId="0" fontId="11" fillId="16" borderId="15" xfId="0" applyFont="1" applyFill="1" applyBorder="1"/>
    <xf numFmtId="0" fontId="11" fillId="16" borderId="15" xfId="0" applyFont="1" applyFill="1" applyBorder="1" applyAlignment="1">
      <alignment horizontal="center"/>
    </xf>
    <xf numFmtId="0" fontId="11" fillId="9" borderId="33" xfId="0" applyFont="1" applyFill="1" applyBorder="1"/>
    <xf numFmtId="0" fontId="11" fillId="9" borderId="34" xfId="0" applyFont="1" applyFill="1" applyBorder="1"/>
    <xf numFmtId="0" fontId="11" fillId="9" borderId="34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22" fillId="0" borderId="0" xfId="0" applyFont="1"/>
    <xf numFmtId="0" fontId="22" fillId="2" borderId="57" xfId="0" applyFont="1" applyFill="1" applyBorder="1"/>
    <xf numFmtId="0" fontId="22" fillId="2" borderId="52" xfId="0" applyFont="1" applyFill="1" applyBorder="1"/>
    <xf numFmtId="0" fontId="22" fillId="2" borderId="0" xfId="0" applyFont="1" applyFill="1"/>
    <xf numFmtId="0" fontId="15" fillId="0" borderId="17" xfId="0" applyFont="1" applyBorder="1" applyAlignment="1">
      <alignment horizontal="center"/>
    </xf>
    <xf numFmtId="0" fontId="11" fillId="3" borderId="15" xfId="0" applyFont="1" applyFill="1" applyBorder="1" applyAlignment="1">
      <alignment horizontal="center" vertical="center"/>
    </xf>
    <xf numFmtId="0" fontId="11" fillId="3" borderId="25" xfId="0" applyFont="1" applyFill="1" applyBorder="1" applyAlignment="1">
      <alignment horizontal="center" vertical="center"/>
    </xf>
    <xf numFmtId="0" fontId="22" fillId="3" borderId="63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11" fillId="6" borderId="25" xfId="0" applyFont="1" applyFill="1" applyBorder="1" applyAlignment="1">
      <alignment horizontal="center" vertical="center"/>
    </xf>
    <xf numFmtId="0" fontId="22" fillId="6" borderId="63" xfId="0" applyFont="1" applyFill="1" applyBorder="1" applyAlignment="1">
      <alignment horizontal="center" vertical="center"/>
    </xf>
    <xf numFmtId="0" fontId="11" fillId="7" borderId="15" xfId="0" applyFont="1" applyFill="1" applyBorder="1" applyAlignment="1">
      <alignment horizontal="center" vertical="center"/>
    </xf>
    <xf numFmtId="0" fontId="11" fillId="7" borderId="25" xfId="0" applyFont="1" applyFill="1" applyBorder="1" applyAlignment="1">
      <alignment horizontal="center" vertical="center"/>
    </xf>
    <xf numFmtId="0" fontId="22" fillId="7" borderId="63" xfId="0" applyFont="1" applyFill="1" applyBorder="1" applyAlignment="1">
      <alignment horizontal="center" vertical="center"/>
    </xf>
    <xf numFmtId="0" fontId="11" fillId="6" borderId="20" xfId="0" applyFont="1" applyFill="1" applyBorder="1" applyAlignment="1">
      <alignment horizontal="center" vertical="center"/>
    </xf>
    <xf numFmtId="0" fontId="11" fillId="6" borderId="28" xfId="0" applyFont="1" applyFill="1" applyBorder="1" applyAlignment="1">
      <alignment horizontal="center" vertical="center"/>
    </xf>
    <xf numFmtId="0" fontId="22" fillId="6" borderId="29" xfId="0" applyFont="1" applyFill="1" applyBorder="1" applyAlignment="1">
      <alignment horizontal="center" vertical="center"/>
    </xf>
    <xf numFmtId="0" fontId="15" fillId="0" borderId="19" xfId="0" applyFont="1" applyBorder="1" applyAlignment="1">
      <alignment horizontal="center"/>
    </xf>
    <xf numFmtId="0" fontId="22" fillId="7" borderId="33" xfId="0" applyFont="1" applyFill="1" applyBorder="1" applyAlignment="1">
      <alignment horizontal="center" vertical="center"/>
    </xf>
    <xf numFmtId="0" fontId="22" fillId="7" borderId="34" xfId="0" applyFont="1" applyFill="1" applyBorder="1" applyAlignment="1">
      <alignment horizontal="center" vertical="center"/>
    </xf>
    <xf numFmtId="0" fontId="22" fillId="7" borderId="35" xfId="0" applyFont="1" applyFill="1" applyBorder="1" applyAlignment="1">
      <alignment horizontal="center" vertical="center"/>
    </xf>
    <xf numFmtId="0" fontId="22" fillId="0" borderId="6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13" borderId="60" xfId="0" applyFont="1" applyFill="1" applyBorder="1" applyAlignment="1">
      <alignment horizontal="center"/>
    </xf>
    <xf numFmtId="0" fontId="20" fillId="0" borderId="0" xfId="0" applyFont="1"/>
    <xf numFmtId="0" fontId="22" fillId="0" borderId="4" xfId="0" applyFont="1" applyBorder="1" applyAlignment="1">
      <alignment horizontal="center"/>
    </xf>
    <xf numFmtId="0" fontId="22" fillId="3" borderId="17" xfId="0" applyFont="1" applyFill="1" applyBorder="1" applyAlignment="1">
      <alignment horizontal="center"/>
    </xf>
    <xf numFmtId="2" fontId="22" fillId="3" borderId="17" xfId="0" applyNumberFormat="1" applyFont="1" applyFill="1" applyBorder="1" applyAlignment="1">
      <alignment horizontal="center"/>
    </xf>
    <xf numFmtId="0" fontId="22" fillId="6" borderId="17" xfId="0" applyFont="1" applyFill="1" applyBorder="1" applyAlignment="1">
      <alignment horizontal="center"/>
    </xf>
    <xf numFmtId="49" fontId="4" fillId="6" borderId="9" xfId="2" applyNumberFormat="1" applyFill="1" applyBorder="1"/>
    <xf numFmtId="2" fontId="22" fillId="6" borderId="17" xfId="0" applyNumberFormat="1" applyFont="1" applyFill="1" applyBorder="1" applyAlignment="1">
      <alignment horizontal="center"/>
    </xf>
    <xf numFmtId="0" fontId="22" fillId="7" borderId="30" xfId="0" applyFont="1" applyFill="1" applyBorder="1" applyAlignment="1">
      <alignment horizontal="center"/>
    </xf>
    <xf numFmtId="49" fontId="4" fillId="7" borderId="43" xfId="2" applyNumberFormat="1" applyFill="1" applyBorder="1"/>
    <xf numFmtId="0" fontId="11" fillId="7" borderId="7" xfId="0" applyFont="1" applyFill="1" applyBorder="1" applyAlignment="1">
      <alignment horizontal="center" vertical="center"/>
    </xf>
    <xf numFmtId="2" fontId="22" fillId="7" borderId="30" xfId="0" applyNumberFormat="1" applyFont="1" applyFill="1" applyBorder="1" applyAlignment="1">
      <alignment horizontal="center"/>
    </xf>
    <xf numFmtId="0" fontId="11" fillId="0" borderId="33" xfId="0" applyFont="1" applyBorder="1"/>
    <xf numFmtId="0" fontId="22" fillId="0" borderId="34" xfId="0" applyFont="1" applyBorder="1" applyAlignment="1">
      <alignment horizontal="center"/>
    </xf>
    <xf numFmtId="2" fontId="15" fillId="0" borderId="19" xfId="0" applyNumberFormat="1" applyFont="1" applyBorder="1" applyAlignment="1">
      <alignment horizontal="center"/>
    </xf>
    <xf numFmtId="0" fontId="25" fillId="2" borderId="0" xfId="0" applyFont="1" applyFill="1"/>
    <xf numFmtId="0" fontId="4" fillId="2" borderId="0" xfId="2" applyFill="1" applyAlignment="1">
      <alignment horizontal="left"/>
    </xf>
    <xf numFmtId="0" fontId="11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11" fillId="18" borderId="15" xfId="0" applyFont="1" applyFill="1" applyBorder="1"/>
    <xf numFmtId="0" fontId="11" fillId="18" borderId="15" xfId="0" applyFont="1" applyFill="1" applyBorder="1" applyAlignment="1">
      <alignment horizontal="center"/>
    </xf>
    <xf numFmtId="0" fontId="11" fillId="18" borderId="26" xfId="0" applyFont="1" applyFill="1" applyBorder="1"/>
    <xf numFmtId="0" fontId="22" fillId="18" borderId="26" xfId="0" applyFont="1" applyFill="1" applyBorder="1"/>
    <xf numFmtId="0" fontId="22" fillId="18" borderId="15" xfId="0" applyFont="1" applyFill="1" applyBorder="1"/>
    <xf numFmtId="0" fontId="22" fillId="18" borderId="15" xfId="0" applyFont="1" applyFill="1" applyBorder="1" applyAlignment="1">
      <alignment horizontal="center"/>
    </xf>
    <xf numFmtId="0" fontId="8" fillId="2" borderId="15" xfId="4" applyFont="1" applyFill="1" applyBorder="1"/>
    <xf numFmtId="0" fontId="11" fillId="0" borderId="15" xfId="0" applyFont="1" applyBorder="1" applyAlignment="1">
      <alignment horizontal="center"/>
    </xf>
    <xf numFmtId="0" fontId="22" fillId="2" borderId="14" xfId="0" applyFont="1" applyFill="1" applyBorder="1"/>
    <xf numFmtId="0" fontId="11" fillId="2" borderId="14" xfId="0" applyFont="1" applyFill="1" applyBorder="1"/>
    <xf numFmtId="0" fontId="3" fillId="4" borderId="7" xfId="0" applyFont="1" applyFill="1" applyBorder="1" applyAlignment="1">
      <alignment horizontal="center" wrapText="1"/>
    </xf>
    <xf numFmtId="0" fontId="11" fillId="2" borderId="16" xfId="0" applyFont="1" applyFill="1" applyBorder="1" applyAlignment="1">
      <alignment horizontal="center"/>
    </xf>
    <xf numFmtId="0" fontId="22" fillId="2" borderId="16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22" fillId="0" borderId="15" xfId="0" applyFont="1" applyBorder="1"/>
    <xf numFmtId="0" fontId="22" fillId="0" borderId="15" xfId="0" applyFont="1" applyBorder="1" applyAlignment="1">
      <alignment horizontal="center"/>
    </xf>
    <xf numFmtId="0" fontId="22" fillId="13" borderId="20" xfId="0" applyFont="1" applyFill="1" applyBorder="1" applyAlignment="1">
      <alignment horizontal="center"/>
    </xf>
    <xf numFmtId="0" fontId="22" fillId="16" borderId="15" xfId="0" applyFont="1" applyFill="1" applyBorder="1" applyAlignment="1">
      <alignment horizontal="center"/>
    </xf>
    <xf numFmtId="0" fontId="11" fillId="2" borderId="20" xfId="0" applyFont="1" applyFill="1" applyBorder="1"/>
    <xf numFmtId="2" fontId="15" fillId="2" borderId="17" xfId="0" applyNumberFormat="1" applyFont="1" applyFill="1" applyBorder="1" applyAlignment="1">
      <alignment horizontal="center"/>
    </xf>
    <xf numFmtId="0" fontId="24" fillId="2" borderId="15" xfId="0" applyFont="1" applyFill="1" applyBorder="1" applyAlignment="1">
      <alignment horizontal="center"/>
    </xf>
    <xf numFmtId="0" fontId="15" fillId="2" borderId="12" xfId="0" applyFont="1" applyFill="1" applyBorder="1" applyAlignment="1">
      <alignment horizontal="center"/>
    </xf>
    <xf numFmtId="0" fontId="24" fillId="2" borderId="25" xfId="0" applyFont="1" applyFill="1" applyBorder="1" applyAlignment="1">
      <alignment horizontal="center"/>
    </xf>
    <xf numFmtId="0" fontId="24" fillId="2" borderId="7" xfId="0" applyFont="1" applyFill="1" applyBorder="1" applyAlignment="1">
      <alignment horizontal="center"/>
    </xf>
    <xf numFmtId="0" fontId="15" fillId="2" borderId="17" xfId="0" applyFont="1" applyFill="1" applyBorder="1" applyAlignment="1">
      <alignment horizontal="center"/>
    </xf>
    <xf numFmtId="0" fontId="24" fillId="2" borderId="26" xfId="0" applyFont="1" applyFill="1" applyBorder="1" applyAlignment="1">
      <alignment horizontal="center"/>
    </xf>
    <xf numFmtId="0" fontId="24" fillId="2" borderId="0" xfId="0" applyFont="1" applyFill="1" applyAlignment="1">
      <alignment horizontal="center"/>
    </xf>
    <xf numFmtId="0" fontId="15" fillId="2" borderId="60" xfId="0" applyFont="1" applyFill="1" applyBorder="1" applyAlignment="1">
      <alignment horizontal="center"/>
    </xf>
    <xf numFmtId="0" fontId="24" fillId="2" borderId="37" xfId="0" applyFont="1" applyFill="1" applyBorder="1" applyAlignment="1">
      <alignment horizontal="center"/>
    </xf>
    <xf numFmtId="0" fontId="24" fillId="2" borderId="14" xfId="0" applyFont="1" applyFill="1" applyBorder="1" applyAlignment="1">
      <alignment horizontal="center"/>
    </xf>
    <xf numFmtId="0" fontId="15" fillId="2" borderId="41" xfId="0" applyFont="1" applyFill="1" applyBorder="1" applyAlignment="1">
      <alignment horizontal="center"/>
    </xf>
    <xf numFmtId="0" fontId="24" fillId="2" borderId="6" xfId="0" applyFont="1" applyFill="1" applyBorder="1" applyAlignment="1">
      <alignment horizontal="center"/>
    </xf>
    <xf numFmtId="0" fontId="24" fillId="2" borderId="32" xfId="0" applyFont="1" applyFill="1" applyBorder="1" applyAlignment="1">
      <alignment horizontal="center"/>
    </xf>
    <xf numFmtId="0" fontId="15" fillId="2" borderId="67" xfId="0" applyFont="1" applyFill="1" applyBorder="1"/>
    <xf numFmtId="0" fontId="15" fillId="2" borderId="33" xfId="0" applyFont="1" applyFill="1" applyBorder="1" applyAlignment="1">
      <alignment horizontal="center"/>
    </xf>
    <xf numFmtId="0" fontId="15" fillId="2" borderId="34" xfId="0" applyFont="1" applyFill="1" applyBorder="1" applyAlignment="1">
      <alignment horizontal="center"/>
    </xf>
    <xf numFmtId="0" fontId="15" fillId="2" borderId="35" xfId="0" applyFont="1" applyFill="1" applyBorder="1" applyAlignment="1">
      <alignment horizontal="center"/>
    </xf>
    <xf numFmtId="0" fontId="24" fillId="7" borderId="37" xfId="0" applyFont="1" applyFill="1" applyBorder="1" applyAlignment="1">
      <alignment horizontal="center"/>
    </xf>
    <xf numFmtId="0" fontId="2" fillId="2" borderId="34" xfId="0" applyFont="1" applyFill="1" applyBorder="1"/>
    <xf numFmtId="0" fontId="15" fillId="2" borderId="0" xfId="0" applyFont="1" applyFill="1" applyAlignment="1">
      <alignment horizontal="center"/>
    </xf>
    <xf numFmtId="0" fontId="22" fillId="2" borderId="0" xfId="0" applyFont="1" applyFill="1" applyAlignment="1">
      <alignment horizontal="right"/>
    </xf>
    <xf numFmtId="0" fontId="22" fillId="2" borderId="58" xfId="0" applyFont="1" applyFill="1" applyBorder="1"/>
    <xf numFmtId="0" fontId="22" fillId="2" borderId="48" xfId="0" applyFont="1" applyFill="1" applyBorder="1" applyAlignment="1">
      <alignment horizontal="right"/>
    </xf>
    <xf numFmtId="0" fontId="22" fillId="5" borderId="25" xfId="0" applyFont="1" applyFill="1" applyBorder="1" applyAlignment="1">
      <alignment horizontal="center"/>
    </xf>
    <xf numFmtId="0" fontId="11" fillId="5" borderId="25" xfId="0" applyFont="1" applyFill="1" applyBorder="1" applyAlignment="1">
      <alignment horizontal="center"/>
    </xf>
    <xf numFmtId="0" fontId="22" fillId="2" borderId="5" xfId="0" applyFont="1" applyFill="1" applyBorder="1" applyAlignment="1">
      <alignment horizontal="right"/>
    </xf>
    <xf numFmtId="0" fontId="22" fillId="7" borderId="25" xfId="0" applyFont="1" applyFill="1" applyBorder="1" applyAlignment="1">
      <alignment horizontal="center"/>
    </xf>
    <xf numFmtId="0" fontId="22" fillId="7" borderId="24" xfId="0" applyFont="1" applyFill="1" applyBorder="1" applyAlignment="1">
      <alignment horizontal="center"/>
    </xf>
    <xf numFmtId="0" fontId="15" fillId="7" borderId="17" xfId="0" applyFont="1" applyFill="1" applyBorder="1" applyAlignment="1">
      <alignment horizontal="center"/>
    </xf>
    <xf numFmtId="0" fontId="11" fillId="7" borderId="25" xfId="0" applyFont="1" applyFill="1" applyBorder="1" applyAlignment="1">
      <alignment horizontal="center"/>
    </xf>
    <xf numFmtId="0" fontId="11" fillId="7" borderId="24" xfId="0" applyFont="1" applyFill="1" applyBorder="1" applyAlignment="1">
      <alignment horizontal="center"/>
    </xf>
    <xf numFmtId="0" fontId="22" fillId="10" borderId="25" xfId="0" applyFont="1" applyFill="1" applyBorder="1" applyAlignment="1">
      <alignment horizontal="center"/>
    </xf>
    <xf numFmtId="0" fontId="22" fillId="10" borderId="24" xfId="0" applyFont="1" applyFill="1" applyBorder="1" applyAlignment="1">
      <alignment horizontal="center"/>
    </xf>
    <xf numFmtId="0" fontId="11" fillId="10" borderId="25" xfId="0" applyFont="1" applyFill="1" applyBorder="1" applyAlignment="1">
      <alignment horizontal="center"/>
    </xf>
    <xf numFmtId="0" fontId="11" fillId="10" borderId="24" xfId="0" applyFont="1" applyFill="1" applyBorder="1" applyAlignment="1">
      <alignment horizontal="center"/>
    </xf>
    <xf numFmtId="0" fontId="11" fillId="10" borderId="20" xfId="0" applyFont="1" applyFill="1" applyBorder="1" applyAlignment="1">
      <alignment horizontal="center"/>
    </xf>
    <xf numFmtId="0" fontId="15" fillId="7" borderId="41" xfId="0" applyFont="1" applyFill="1" applyBorder="1" applyAlignment="1">
      <alignment horizontal="center"/>
    </xf>
    <xf numFmtId="0" fontId="11" fillId="4" borderId="37" xfId="0" applyFont="1" applyFill="1" applyBorder="1" applyAlignment="1">
      <alignment horizontal="center"/>
    </xf>
    <xf numFmtId="0" fontId="11" fillId="4" borderId="25" xfId="0" applyFont="1" applyFill="1" applyBorder="1" applyAlignment="1">
      <alignment horizontal="center"/>
    </xf>
    <xf numFmtId="0" fontId="11" fillId="4" borderId="24" xfId="0" applyFont="1" applyFill="1" applyBorder="1" applyAlignment="1">
      <alignment horizontal="center"/>
    </xf>
    <xf numFmtId="0" fontId="22" fillId="6" borderId="25" xfId="0" applyFont="1" applyFill="1" applyBorder="1" applyAlignment="1">
      <alignment horizontal="center"/>
    </xf>
    <xf numFmtId="0" fontId="22" fillId="6" borderId="24" xfId="0" applyFont="1" applyFill="1" applyBorder="1" applyAlignment="1">
      <alignment horizontal="center"/>
    </xf>
    <xf numFmtId="0" fontId="22" fillId="6" borderId="20" xfId="0" applyFont="1" applyFill="1" applyBorder="1" applyAlignment="1">
      <alignment horizontal="center"/>
    </xf>
    <xf numFmtId="0" fontId="11" fillId="6" borderId="25" xfId="0" applyFont="1" applyFill="1" applyBorder="1" applyAlignment="1">
      <alignment horizontal="center"/>
    </xf>
    <xf numFmtId="0" fontId="11" fillId="6" borderId="24" xfId="0" applyFont="1" applyFill="1" applyBorder="1" applyAlignment="1">
      <alignment horizontal="center"/>
    </xf>
    <xf numFmtId="0" fontId="11" fillId="3" borderId="25" xfId="0" applyFont="1" applyFill="1" applyBorder="1" applyAlignment="1">
      <alignment horizontal="center"/>
    </xf>
    <xf numFmtId="0" fontId="11" fillId="3" borderId="24" xfId="0" applyFont="1" applyFill="1" applyBorder="1" applyAlignment="1">
      <alignment horizontal="center"/>
    </xf>
    <xf numFmtId="0" fontId="22" fillId="3" borderId="25" xfId="0" applyFont="1" applyFill="1" applyBorder="1" applyAlignment="1">
      <alignment horizontal="center"/>
    </xf>
    <xf numFmtId="0" fontId="22" fillId="3" borderId="24" xfId="0" applyFont="1" applyFill="1" applyBorder="1" applyAlignment="1">
      <alignment horizontal="center"/>
    </xf>
    <xf numFmtId="0" fontId="11" fillId="13" borderId="37" xfId="0" applyFont="1" applyFill="1" applyBorder="1" applyAlignment="1">
      <alignment horizontal="center"/>
    </xf>
    <xf numFmtId="0" fontId="11" fillId="13" borderId="50" xfId="0" applyFont="1" applyFill="1" applyBorder="1" applyAlignment="1">
      <alignment horizontal="center"/>
    </xf>
    <xf numFmtId="0" fontId="11" fillId="13" borderId="25" xfId="0" applyFont="1" applyFill="1" applyBorder="1" applyAlignment="1">
      <alignment horizontal="center"/>
    </xf>
    <xf numFmtId="0" fontId="11" fillId="13" borderId="24" xfId="0" applyFont="1" applyFill="1" applyBorder="1" applyAlignment="1">
      <alignment horizontal="center"/>
    </xf>
    <xf numFmtId="0" fontId="11" fillId="13" borderId="28" xfId="0" applyFont="1" applyFill="1" applyBorder="1" applyAlignment="1">
      <alignment horizontal="center"/>
    </xf>
    <xf numFmtId="0" fontId="11" fillId="13" borderId="62" xfId="0" applyFont="1" applyFill="1" applyBorder="1" applyAlignment="1">
      <alignment horizontal="center"/>
    </xf>
    <xf numFmtId="0" fontId="11" fillId="11" borderId="25" xfId="0" applyFont="1" applyFill="1" applyBorder="1" applyAlignment="1">
      <alignment horizontal="center"/>
    </xf>
    <xf numFmtId="0" fontId="11" fillId="11" borderId="24" xfId="0" applyFont="1" applyFill="1" applyBorder="1" applyAlignment="1">
      <alignment horizontal="center"/>
    </xf>
    <xf numFmtId="0" fontId="22" fillId="11" borderId="25" xfId="0" applyFont="1" applyFill="1" applyBorder="1" applyAlignment="1">
      <alignment horizontal="center"/>
    </xf>
    <xf numFmtId="0" fontId="22" fillId="11" borderId="24" xfId="0" applyFont="1" applyFill="1" applyBorder="1" applyAlignment="1">
      <alignment horizontal="center"/>
    </xf>
    <xf numFmtId="0" fontId="11" fillId="8" borderId="25" xfId="0" applyFont="1" applyFill="1" applyBorder="1" applyAlignment="1">
      <alignment horizontal="center"/>
    </xf>
    <xf numFmtId="0" fontId="11" fillId="8" borderId="50" xfId="0" applyFont="1" applyFill="1" applyBorder="1" applyAlignment="1">
      <alignment horizontal="center"/>
    </xf>
    <xf numFmtId="0" fontId="22" fillId="8" borderId="25" xfId="0" applyFont="1" applyFill="1" applyBorder="1" applyAlignment="1">
      <alignment horizontal="center"/>
    </xf>
    <xf numFmtId="0" fontId="22" fillId="8" borderId="50" xfId="0" applyFont="1" applyFill="1" applyBorder="1" applyAlignment="1">
      <alignment horizontal="center"/>
    </xf>
    <xf numFmtId="0" fontId="11" fillId="16" borderId="25" xfId="0" applyFont="1" applyFill="1" applyBorder="1" applyAlignment="1">
      <alignment horizontal="center"/>
    </xf>
    <xf numFmtId="0" fontId="22" fillId="18" borderId="25" xfId="0" applyFont="1" applyFill="1" applyBorder="1" applyAlignment="1">
      <alignment horizontal="center"/>
    </xf>
    <xf numFmtId="0" fontId="22" fillId="3" borderId="3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2" fillId="2" borderId="19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11" fillId="2" borderId="7" xfId="0" applyFont="1" applyFill="1" applyBorder="1"/>
    <xf numFmtId="0" fontId="11" fillId="3" borderId="40" xfId="0" applyFont="1" applyFill="1" applyBorder="1"/>
    <xf numFmtId="0" fontId="11" fillId="3" borderId="26" xfId="0" applyFont="1" applyFill="1" applyBorder="1"/>
    <xf numFmtId="0" fontId="22" fillId="3" borderId="26" xfId="0" applyFont="1" applyFill="1" applyBorder="1"/>
    <xf numFmtId="0" fontId="11" fillId="18" borderId="40" xfId="0" applyFont="1" applyFill="1" applyBorder="1"/>
    <xf numFmtId="0" fontId="11" fillId="18" borderId="2" xfId="0" applyFont="1" applyFill="1" applyBorder="1"/>
    <xf numFmtId="0" fontId="11" fillId="18" borderId="2" xfId="0" applyFont="1" applyFill="1" applyBorder="1" applyAlignment="1">
      <alignment horizontal="center"/>
    </xf>
    <xf numFmtId="0" fontId="22" fillId="18" borderId="2" xfId="0" applyFont="1" applyFill="1" applyBorder="1" applyAlignment="1">
      <alignment horizontal="center"/>
    </xf>
    <xf numFmtId="0" fontId="11" fillId="15" borderId="15" xfId="0" applyFont="1" applyFill="1" applyBorder="1" applyAlignment="1">
      <alignment horizontal="center"/>
    </xf>
    <xf numFmtId="0" fontId="11" fillId="15" borderId="11" xfId="0" applyFont="1" applyFill="1" applyBorder="1" applyAlignment="1">
      <alignment horizontal="center"/>
    </xf>
    <xf numFmtId="0" fontId="22" fillId="5" borderId="2" xfId="0" applyFont="1" applyFill="1" applyBorder="1"/>
    <xf numFmtId="0" fontId="22" fillId="5" borderId="2" xfId="0" applyFont="1" applyFill="1" applyBorder="1" applyAlignment="1">
      <alignment horizontal="center"/>
    </xf>
    <xf numFmtId="0" fontId="11" fillId="3" borderId="14" xfId="0" applyFont="1" applyFill="1" applyBorder="1" applyAlignment="1">
      <alignment horizontal="center" vertical="center"/>
    </xf>
    <xf numFmtId="0" fontId="11" fillId="6" borderId="14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horizontal="center" vertical="center"/>
    </xf>
    <xf numFmtId="0" fontId="11" fillId="6" borderId="45" xfId="0" applyFont="1" applyFill="1" applyBorder="1" applyAlignment="1">
      <alignment horizontal="center" vertical="center"/>
    </xf>
    <xf numFmtId="0" fontId="22" fillId="2" borderId="64" xfId="0" applyFont="1" applyFill="1" applyBorder="1" applyAlignment="1">
      <alignment horizontal="center"/>
    </xf>
    <xf numFmtId="0" fontId="11" fillId="2" borderId="25" xfId="0" applyFont="1" applyFill="1" applyBorder="1" applyAlignment="1">
      <alignment horizontal="center"/>
    </xf>
    <xf numFmtId="0" fontId="22" fillId="2" borderId="25" xfId="0" applyFont="1" applyFill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11" fillId="2" borderId="26" xfId="0" applyFont="1" applyFill="1" applyBorder="1" applyAlignment="1">
      <alignment horizontal="center"/>
    </xf>
    <xf numFmtId="0" fontId="11" fillId="2" borderId="31" xfId="0" applyFont="1" applyFill="1" applyBorder="1" applyAlignment="1">
      <alignment horizontal="center"/>
    </xf>
    <xf numFmtId="0" fontId="22" fillId="2" borderId="17" xfId="0" applyFont="1" applyFill="1" applyBorder="1" applyAlignment="1">
      <alignment horizontal="center"/>
    </xf>
    <xf numFmtId="0" fontId="0" fillId="2" borderId="72" xfId="0" applyFill="1" applyBorder="1"/>
    <xf numFmtId="0" fontId="0" fillId="2" borderId="64" xfId="0" applyFill="1" applyBorder="1"/>
    <xf numFmtId="0" fontId="24" fillId="7" borderId="14" xfId="0" applyFont="1" applyFill="1" applyBorder="1" applyAlignment="1">
      <alignment horizontal="center"/>
    </xf>
    <xf numFmtId="0" fontId="24" fillId="7" borderId="26" xfId="0" applyFont="1" applyFill="1" applyBorder="1" applyAlignment="1">
      <alignment horizontal="center"/>
    </xf>
    <xf numFmtId="0" fontId="24" fillId="7" borderId="15" xfId="0" applyFont="1" applyFill="1" applyBorder="1" applyAlignment="1">
      <alignment horizontal="center"/>
    </xf>
    <xf numFmtId="0" fontId="24" fillId="7" borderId="25" xfId="0" applyFont="1" applyFill="1" applyBorder="1" applyAlignment="1">
      <alignment horizontal="center"/>
    </xf>
    <xf numFmtId="0" fontId="15" fillId="7" borderId="12" xfId="0" applyFont="1" applyFill="1" applyBorder="1" applyAlignment="1">
      <alignment horizontal="center"/>
    </xf>
    <xf numFmtId="0" fontId="11" fillId="2" borderId="28" xfId="0" applyFont="1" applyFill="1" applyBorder="1" applyAlignment="1">
      <alignment horizontal="center"/>
    </xf>
    <xf numFmtId="0" fontId="22" fillId="2" borderId="20" xfId="0" applyFont="1" applyFill="1" applyBorder="1" applyAlignment="1">
      <alignment horizontal="center"/>
    </xf>
    <xf numFmtId="0" fontId="22" fillId="2" borderId="28" xfId="0" applyFont="1" applyFill="1" applyBorder="1" applyAlignment="1">
      <alignment horizontal="center"/>
    </xf>
    <xf numFmtId="0" fontId="22" fillId="2" borderId="27" xfId="0" applyFont="1" applyFill="1" applyBorder="1" applyAlignment="1">
      <alignment horizontal="center"/>
    </xf>
    <xf numFmtId="0" fontId="11" fillId="2" borderId="27" xfId="0" applyFont="1" applyFill="1" applyBorder="1" applyAlignment="1">
      <alignment horizontal="center"/>
    </xf>
    <xf numFmtId="0" fontId="11" fillId="2" borderId="20" xfId="0" applyFont="1" applyFill="1" applyBorder="1" applyAlignment="1">
      <alignment horizontal="center"/>
    </xf>
    <xf numFmtId="0" fontId="22" fillId="2" borderId="26" xfId="0" applyFont="1" applyFill="1" applyBorder="1" applyAlignment="1">
      <alignment horizontal="center"/>
    </xf>
    <xf numFmtId="0" fontId="11" fillId="2" borderId="32" xfId="0" applyFont="1" applyFill="1" applyBorder="1" applyAlignment="1">
      <alignment horizontal="center"/>
    </xf>
    <xf numFmtId="0" fontId="0" fillId="2" borderId="65" xfId="0" applyFill="1" applyBorder="1" applyAlignment="1">
      <alignment horizontal="center"/>
    </xf>
    <xf numFmtId="0" fontId="22" fillId="2" borderId="71" xfId="0" applyFont="1" applyFill="1" applyBorder="1" applyAlignment="1">
      <alignment horizontal="center"/>
    </xf>
    <xf numFmtId="0" fontId="11" fillId="2" borderId="17" xfId="0" applyFont="1" applyFill="1" applyBorder="1" applyAlignment="1">
      <alignment horizontal="center"/>
    </xf>
    <xf numFmtId="0" fontId="11" fillId="2" borderId="26" xfId="0" applyFont="1" applyFill="1" applyBorder="1"/>
    <xf numFmtId="0" fontId="22" fillId="2" borderId="20" xfId="0" applyFont="1" applyFill="1" applyBorder="1"/>
    <xf numFmtId="0" fontId="11" fillId="0" borderId="17" xfId="0" applyFont="1" applyBorder="1" applyAlignment="1">
      <alignment horizontal="center"/>
    </xf>
    <xf numFmtId="0" fontId="22" fillId="0" borderId="25" xfId="0" applyFont="1" applyBorder="1" applyAlignment="1">
      <alignment horizontal="center"/>
    </xf>
    <xf numFmtId="0" fontId="8" fillId="2" borderId="20" xfId="4" applyFont="1" applyFill="1" applyBorder="1" applyAlignment="1">
      <alignment horizontal="center"/>
    </xf>
    <xf numFmtId="0" fontId="22" fillId="15" borderId="20" xfId="0" applyFont="1" applyFill="1" applyBorder="1" applyAlignment="1">
      <alignment horizontal="center"/>
    </xf>
    <xf numFmtId="0" fontId="22" fillId="15" borderId="7" xfId="0" applyFont="1" applyFill="1" applyBorder="1" applyAlignment="1">
      <alignment horizontal="center"/>
    </xf>
    <xf numFmtId="0" fontId="22" fillId="2" borderId="9" xfId="0" applyFont="1" applyFill="1" applyBorder="1" applyAlignment="1">
      <alignment horizontal="center"/>
    </xf>
    <xf numFmtId="0" fontId="11" fillId="15" borderId="17" xfId="0" applyFont="1" applyFill="1" applyBorder="1" applyAlignment="1">
      <alignment horizontal="center"/>
    </xf>
    <xf numFmtId="0" fontId="11" fillId="2" borderId="45" xfId="0" applyFont="1" applyFill="1" applyBorder="1"/>
    <xf numFmtId="0" fontId="11" fillId="15" borderId="0" xfId="0" applyFont="1" applyFill="1" applyAlignment="1">
      <alignment horizontal="center"/>
    </xf>
    <xf numFmtId="0" fontId="11" fillId="15" borderId="0" xfId="0" applyFont="1" applyFill="1"/>
    <xf numFmtId="0" fontId="22" fillId="2" borderId="56" xfId="0" applyFont="1" applyFill="1" applyBorder="1"/>
    <xf numFmtId="0" fontId="22" fillId="2" borderId="11" xfId="0" applyFont="1" applyFill="1" applyBorder="1"/>
    <xf numFmtId="0" fontId="22" fillId="2" borderId="37" xfId="0" applyFont="1" applyFill="1" applyBorder="1" applyAlignment="1">
      <alignment horizontal="center"/>
    </xf>
    <xf numFmtId="0" fontId="11" fillId="2" borderId="36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8" fillId="2" borderId="11" xfId="4" applyFont="1" applyFill="1" applyBorder="1" applyAlignment="1">
      <alignment horizontal="center"/>
    </xf>
    <xf numFmtId="0" fontId="22" fillId="2" borderId="45" xfId="0" applyFont="1" applyFill="1" applyBorder="1"/>
    <xf numFmtId="0" fontId="11" fillId="2" borderId="56" xfId="0" applyFont="1" applyFill="1" applyBorder="1"/>
    <xf numFmtId="0" fontId="11" fillId="2" borderId="11" xfId="0" applyFont="1" applyFill="1" applyBorder="1"/>
    <xf numFmtId="0" fontId="11" fillId="2" borderId="37" xfId="0" applyFont="1" applyFill="1" applyBorder="1" applyAlignment="1">
      <alignment horizontal="center"/>
    </xf>
    <xf numFmtId="0" fontId="22" fillId="3" borderId="17" xfId="0" applyFont="1" applyFill="1" applyBorder="1" applyAlignment="1">
      <alignment horizontal="center" vertical="center"/>
    </xf>
    <xf numFmtId="0" fontId="22" fillId="15" borderId="17" xfId="0" applyFont="1" applyFill="1" applyBorder="1" applyAlignment="1">
      <alignment horizontal="center"/>
    </xf>
    <xf numFmtId="0" fontId="22" fillId="6" borderId="17" xfId="0" applyFont="1" applyFill="1" applyBorder="1" applyAlignment="1">
      <alignment horizontal="center" vertical="center"/>
    </xf>
    <xf numFmtId="0" fontId="22" fillId="17" borderId="17" xfId="0" applyFont="1" applyFill="1" applyBorder="1" applyAlignment="1">
      <alignment horizontal="center" vertical="center"/>
    </xf>
    <xf numFmtId="0" fontId="11" fillId="17" borderId="14" xfId="0" applyFont="1" applyFill="1" applyBorder="1" applyAlignment="1">
      <alignment horizontal="center" vertical="center"/>
    </xf>
    <xf numFmtId="0" fontId="11" fillId="17" borderId="15" xfId="0" applyFont="1" applyFill="1" applyBorder="1" applyAlignment="1">
      <alignment horizontal="center" vertical="center"/>
    </xf>
    <xf numFmtId="0" fontId="11" fillId="17" borderId="25" xfId="0" applyFont="1" applyFill="1" applyBorder="1" applyAlignment="1">
      <alignment horizontal="center" vertical="center"/>
    </xf>
    <xf numFmtId="0" fontId="22" fillId="17" borderId="63" xfId="0" applyFont="1" applyFill="1" applyBorder="1" applyAlignment="1">
      <alignment horizontal="center" vertical="center"/>
    </xf>
    <xf numFmtId="49" fontId="18" fillId="17" borderId="26" xfId="2" applyNumberFormat="1" applyFont="1" applyFill="1" applyBorder="1"/>
    <xf numFmtId="49" fontId="18" fillId="17" borderId="25" xfId="2" applyNumberFormat="1" applyFont="1" applyFill="1" applyBorder="1"/>
    <xf numFmtId="0" fontId="22" fillId="17" borderId="17" xfId="0" applyFont="1" applyFill="1" applyBorder="1" applyAlignment="1">
      <alignment horizontal="center"/>
    </xf>
    <xf numFmtId="0" fontId="4" fillId="17" borderId="9" xfId="1" applyFill="1" applyBorder="1" applyAlignment="1">
      <alignment horizontal="left"/>
    </xf>
    <xf numFmtId="0" fontId="10" fillId="17" borderId="25" xfId="1" applyFont="1" applyFill="1" applyBorder="1" applyAlignment="1">
      <alignment horizontal="center"/>
    </xf>
    <xf numFmtId="2" fontId="22" fillId="17" borderId="17" xfId="0" applyNumberFormat="1" applyFont="1" applyFill="1" applyBorder="1" applyAlignment="1">
      <alignment horizontal="center"/>
    </xf>
    <xf numFmtId="0" fontId="11" fillId="3" borderId="38" xfId="0" applyFont="1" applyFill="1" applyBorder="1"/>
    <xf numFmtId="0" fontId="11" fillId="3" borderId="38" xfId="0" applyFont="1" applyFill="1" applyBorder="1" applyAlignment="1">
      <alignment horizontal="center"/>
    </xf>
    <xf numFmtId="0" fontId="22" fillId="2" borderId="36" xfId="0" applyFont="1" applyFill="1" applyBorder="1" applyAlignment="1">
      <alignment horizontal="center"/>
    </xf>
    <xf numFmtId="0" fontId="24" fillId="2" borderId="31" xfId="0" applyFont="1" applyFill="1" applyBorder="1" applyAlignment="1">
      <alignment horizontal="center"/>
    </xf>
    <xf numFmtId="0" fontId="15" fillId="19" borderId="17" xfId="0" applyFont="1" applyFill="1" applyBorder="1" applyAlignment="1">
      <alignment horizontal="center"/>
    </xf>
    <xf numFmtId="0" fontId="15" fillId="20" borderId="17" xfId="0" applyFont="1" applyFill="1" applyBorder="1" applyAlignment="1">
      <alignment horizontal="center"/>
    </xf>
    <xf numFmtId="0" fontId="11" fillId="2" borderId="0" xfId="0" applyFont="1" applyFill="1" applyAlignment="1">
      <alignment horizontal="right"/>
    </xf>
    <xf numFmtId="0" fontId="11" fillId="15" borderId="15" xfId="0" applyFont="1" applyFill="1" applyBorder="1"/>
    <xf numFmtId="0" fontId="22" fillId="15" borderId="15" xfId="0" applyFont="1" applyFill="1" applyBorder="1" applyAlignment="1">
      <alignment horizontal="center"/>
    </xf>
    <xf numFmtId="0" fontId="11" fillId="15" borderId="7" xfId="0" applyFont="1" applyFill="1" applyBorder="1"/>
    <xf numFmtId="0" fontId="11" fillId="15" borderId="7" xfId="0" applyFont="1" applyFill="1" applyBorder="1" applyAlignment="1">
      <alignment horizontal="center"/>
    </xf>
    <xf numFmtId="0" fontId="11" fillId="15" borderId="25" xfId="0" applyFont="1" applyFill="1" applyBorder="1" applyAlignment="1">
      <alignment horizontal="center"/>
    </xf>
    <xf numFmtId="0" fontId="11" fillId="15" borderId="32" xfId="0" applyFont="1" applyFill="1" applyBorder="1" applyAlignment="1">
      <alignment horizontal="center"/>
    </xf>
    <xf numFmtId="0" fontId="22" fillId="2" borderId="11" xfId="0" applyFont="1" applyFill="1" applyBorder="1" applyAlignment="1">
      <alignment horizontal="center"/>
    </xf>
    <xf numFmtId="0" fontId="21" fillId="2" borderId="11" xfId="4" applyFont="1" applyFill="1" applyBorder="1" applyAlignment="1">
      <alignment horizontal="center"/>
    </xf>
    <xf numFmtId="0" fontId="11" fillId="2" borderId="41" xfId="0" applyFont="1" applyFill="1" applyBorder="1" applyAlignment="1">
      <alignment horizontal="center"/>
    </xf>
    <xf numFmtId="0" fontId="22" fillId="6" borderId="35" xfId="0" applyFont="1" applyFill="1" applyBorder="1" applyAlignment="1">
      <alignment horizontal="right"/>
    </xf>
    <xf numFmtId="0" fontId="22" fillId="7" borderId="17" xfId="0" applyFont="1" applyFill="1" applyBorder="1" applyAlignment="1">
      <alignment horizontal="center" vertical="center"/>
    </xf>
    <xf numFmtId="0" fontId="22" fillId="2" borderId="21" xfId="0" applyFont="1" applyFill="1" applyBorder="1" applyAlignment="1">
      <alignment horizontal="center"/>
    </xf>
    <xf numFmtId="0" fontId="21" fillId="2" borderId="20" xfId="4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72" xfId="0" applyFont="1" applyFill="1" applyBorder="1" applyAlignment="1">
      <alignment horizontal="center"/>
    </xf>
    <xf numFmtId="0" fontId="2" fillId="2" borderId="64" xfId="0" applyFont="1" applyFill="1" applyBorder="1" applyAlignment="1">
      <alignment horizontal="center"/>
    </xf>
    <xf numFmtId="0" fontId="24" fillId="2" borderId="50" xfId="0" applyFont="1" applyFill="1" applyBorder="1" applyAlignment="1">
      <alignment horizontal="center"/>
    </xf>
    <xf numFmtId="0" fontId="24" fillId="7" borderId="50" xfId="0" applyFont="1" applyFill="1" applyBorder="1" applyAlignment="1">
      <alignment horizontal="center"/>
    </xf>
    <xf numFmtId="0" fontId="15" fillId="2" borderId="69" xfId="0" applyFont="1" applyFill="1" applyBorder="1" applyAlignment="1">
      <alignment horizontal="center"/>
    </xf>
    <xf numFmtId="0" fontId="3" fillId="13" borderId="8" xfId="0" applyFont="1" applyFill="1" applyBorder="1" applyAlignment="1">
      <alignment horizontal="center" wrapText="1"/>
    </xf>
    <xf numFmtId="0" fontId="3" fillId="13" borderId="2" xfId="0" applyFont="1" applyFill="1" applyBorder="1" applyAlignment="1">
      <alignment horizontal="center" wrapText="1"/>
    </xf>
    <xf numFmtId="0" fontId="3" fillId="21" borderId="7" xfId="0" applyFont="1" applyFill="1" applyBorder="1" applyAlignment="1">
      <alignment horizontal="center" wrapText="1"/>
    </xf>
    <xf numFmtId="0" fontId="11" fillId="21" borderId="0" xfId="0" applyFont="1" applyFill="1"/>
    <xf numFmtId="0" fontId="11" fillId="3" borderId="20" xfId="0" applyFont="1" applyFill="1" applyBorder="1"/>
    <xf numFmtId="0" fontId="2" fillId="2" borderId="71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/>
    </xf>
    <xf numFmtId="0" fontId="22" fillId="2" borderId="14" xfId="0" applyFont="1" applyFill="1" applyBorder="1" applyAlignment="1">
      <alignment horizontal="center"/>
    </xf>
    <xf numFmtId="0" fontId="22" fillId="2" borderId="45" xfId="0" applyFont="1" applyFill="1" applyBorder="1" applyAlignment="1">
      <alignment horizontal="center"/>
    </xf>
    <xf numFmtId="0" fontId="11" fillId="2" borderId="21" xfId="0" applyFont="1" applyFill="1" applyBorder="1" applyAlignment="1">
      <alignment horizontal="center"/>
    </xf>
    <xf numFmtId="0" fontId="11" fillId="2" borderId="56" xfId="0" applyFont="1" applyFill="1" applyBorder="1" applyAlignment="1">
      <alignment horizontal="center"/>
    </xf>
    <xf numFmtId="0" fontId="22" fillId="2" borderId="56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" fillId="4" borderId="0" xfId="0" applyFont="1" applyFill="1"/>
    <xf numFmtId="0" fontId="11" fillId="2" borderId="63" xfId="0" applyFont="1" applyFill="1" applyBorder="1" applyAlignment="1">
      <alignment horizontal="center"/>
    </xf>
    <xf numFmtId="0" fontId="11" fillId="0" borderId="63" xfId="0" applyFont="1" applyBorder="1" applyAlignment="1">
      <alignment horizontal="center"/>
    </xf>
    <xf numFmtId="0" fontId="22" fillId="2" borderId="63" xfId="0" applyFont="1" applyFill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3" fillId="13" borderId="6" xfId="0" applyFont="1" applyFill="1" applyBorder="1" applyAlignment="1">
      <alignment horizontal="center" wrapText="1"/>
    </xf>
    <xf numFmtId="0" fontId="22" fillId="2" borderId="72" xfId="0" applyFont="1" applyFill="1" applyBorder="1" applyAlignment="1">
      <alignment horizontal="center"/>
    </xf>
    <xf numFmtId="0" fontId="11" fillId="2" borderId="45" xfId="0" applyFont="1" applyFill="1" applyBorder="1" applyAlignment="1">
      <alignment horizontal="center"/>
    </xf>
    <xf numFmtId="0" fontId="13" fillId="22" borderId="0" xfId="0" applyFont="1" applyFill="1" applyAlignment="1">
      <alignment horizontal="left"/>
    </xf>
    <xf numFmtId="0" fontId="14" fillId="22" borderId="0" xfId="0" applyFont="1" applyFill="1"/>
    <xf numFmtId="0" fontId="1" fillId="22" borderId="0" xfId="0" applyFont="1" applyFill="1"/>
    <xf numFmtId="0" fontId="13" fillId="22" borderId="0" xfId="0" applyFont="1" applyFill="1"/>
    <xf numFmtId="0" fontId="2" fillId="22" borderId="0" xfId="0" applyFont="1" applyFill="1" applyAlignment="1">
      <alignment horizontal="center" vertical="center"/>
    </xf>
    <xf numFmtId="0" fontId="26" fillId="22" borderId="0" xfId="0" applyFont="1" applyFill="1" applyAlignment="1">
      <alignment horizontal="left" vertical="center"/>
    </xf>
    <xf numFmtId="0" fontId="25" fillId="21" borderId="0" xfId="0" applyFont="1" applyFill="1"/>
    <xf numFmtId="0" fontId="22" fillId="21" borderId="0" xfId="0" applyFont="1" applyFill="1"/>
    <xf numFmtId="0" fontId="11" fillId="5" borderId="25" xfId="0" applyFont="1" applyFill="1" applyBorder="1"/>
    <xf numFmtId="0" fontId="22" fillId="5" borderId="25" xfId="0" applyFont="1" applyFill="1" applyBorder="1"/>
    <xf numFmtId="0" fontId="11" fillId="3" borderId="37" xfId="0" applyFont="1" applyFill="1" applyBorder="1" applyAlignment="1">
      <alignment horizontal="center"/>
    </xf>
    <xf numFmtId="0" fontId="11" fillId="18" borderId="23" xfId="0" applyFont="1" applyFill="1" applyBorder="1" applyAlignment="1">
      <alignment horizontal="center"/>
    </xf>
    <xf numFmtId="0" fontId="11" fillId="18" borderId="25" xfId="0" applyFont="1" applyFill="1" applyBorder="1" applyAlignment="1">
      <alignment horizontal="center"/>
    </xf>
    <xf numFmtId="0" fontId="11" fillId="3" borderId="23" xfId="0" applyFont="1" applyFill="1" applyBorder="1"/>
    <xf numFmtId="0" fontId="11" fillId="3" borderId="55" xfId="0" applyFont="1" applyFill="1" applyBorder="1"/>
    <xf numFmtId="0" fontId="11" fillId="3" borderId="32" xfId="0" applyFont="1" applyFill="1" applyBorder="1"/>
    <xf numFmtId="0" fontId="11" fillId="5" borderId="26" xfId="0" applyFont="1" applyFill="1" applyBorder="1" applyAlignment="1">
      <alignment horizontal="center"/>
    </xf>
    <xf numFmtId="0" fontId="22" fillId="5" borderId="26" xfId="0" applyFont="1" applyFill="1" applyBorder="1" applyAlignment="1">
      <alignment horizontal="center"/>
    </xf>
    <xf numFmtId="0" fontId="22" fillId="7" borderId="26" xfId="0" applyFont="1" applyFill="1" applyBorder="1" applyAlignment="1">
      <alignment horizontal="center"/>
    </xf>
    <xf numFmtId="0" fontId="11" fillId="7" borderId="26" xfId="0" applyFont="1" applyFill="1" applyBorder="1" applyAlignment="1">
      <alignment horizontal="center"/>
    </xf>
    <xf numFmtId="0" fontId="11" fillId="15" borderId="26" xfId="0" applyFont="1" applyFill="1" applyBorder="1" applyAlignment="1">
      <alignment horizontal="center"/>
    </xf>
    <xf numFmtId="0" fontId="11" fillId="10" borderId="26" xfId="0" applyFont="1" applyFill="1" applyBorder="1" applyAlignment="1">
      <alignment horizontal="center"/>
    </xf>
    <xf numFmtId="0" fontId="22" fillId="10" borderId="26" xfId="0" applyFont="1" applyFill="1" applyBorder="1" applyAlignment="1">
      <alignment horizontal="center"/>
    </xf>
    <xf numFmtId="0" fontId="11" fillId="4" borderId="26" xfId="0" applyFont="1" applyFill="1" applyBorder="1" applyAlignment="1">
      <alignment horizontal="center"/>
    </xf>
    <xf numFmtId="0" fontId="22" fillId="5" borderId="40" xfId="0" applyFont="1" applyFill="1" applyBorder="1"/>
    <xf numFmtId="0" fontId="11" fillId="5" borderId="26" xfId="0" applyFont="1" applyFill="1" applyBorder="1"/>
    <xf numFmtId="0" fontId="22" fillId="5" borderId="26" xfId="0" applyFont="1" applyFill="1" applyBorder="1"/>
    <xf numFmtId="0" fontId="11" fillId="6" borderId="26" xfId="0" applyFont="1" applyFill="1" applyBorder="1" applyAlignment="1">
      <alignment horizontal="center"/>
    </xf>
    <xf numFmtId="0" fontId="22" fillId="6" borderId="26" xfId="0" applyFont="1" applyFill="1" applyBorder="1" applyAlignment="1">
      <alignment horizontal="center"/>
    </xf>
    <xf numFmtId="0" fontId="11" fillId="3" borderId="26" xfId="0" applyFont="1" applyFill="1" applyBorder="1" applyAlignment="1">
      <alignment horizontal="center"/>
    </xf>
    <xf numFmtId="0" fontId="22" fillId="3" borderId="26" xfId="0" applyFont="1" applyFill="1" applyBorder="1" applyAlignment="1">
      <alignment horizontal="center"/>
    </xf>
    <xf numFmtId="0" fontId="11" fillId="13" borderId="36" xfId="0" applyFont="1" applyFill="1" applyBorder="1" applyAlignment="1">
      <alignment horizontal="center"/>
    </xf>
    <xf numFmtId="0" fontId="11" fillId="13" borderId="26" xfId="0" applyFont="1" applyFill="1" applyBorder="1" applyAlignment="1">
      <alignment horizontal="center"/>
    </xf>
    <xf numFmtId="0" fontId="11" fillId="13" borderId="21" xfId="0" applyFont="1" applyFill="1" applyBorder="1" applyAlignment="1">
      <alignment horizontal="center"/>
    </xf>
    <xf numFmtId="0" fontId="11" fillId="11" borderId="26" xfId="0" applyFont="1" applyFill="1" applyBorder="1" applyAlignment="1">
      <alignment horizontal="center"/>
    </xf>
    <xf numFmtId="0" fontId="22" fillId="11" borderId="26" xfId="0" applyFont="1" applyFill="1" applyBorder="1" applyAlignment="1">
      <alignment horizontal="center"/>
    </xf>
    <xf numFmtId="0" fontId="11" fillId="3" borderId="40" xfId="0" applyFont="1" applyFill="1" applyBorder="1" applyAlignment="1">
      <alignment horizontal="center"/>
    </xf>
    <xf numFmtId="0" fontId="11" fillId="8" borderId="26" xfId="0" applyFont="1" applyFill="1" applyBorder="1" applyAlignment="1">
      <alignment horizontal="center"/>
    </xf>
    <xf numFmtId="0" fontId="22" fillId="8" borderId="26" xfId="0" applyFont="1" applyFill="1" applyBorder="1" applyAlignment="1">
      <alignment horizontal="center"/>
    </xf>
    <xf numFmtId="0" fontId="11" fillId="16" borderId="26" xfId="0" applyFont="1" applyFill="1" applyBorder="1" applyAlignment="1">
      <alignment horizontal="center"/>
    </xf>
    <xf numFmtId="0" fontId="11" fillId="18" borderId="40" xfId="0" applyFont="1" applyFill="1" applyBorder="1" applyAlignment="1">
      <alignment horizontal="center"/>
    </xf>
    <xf numFmtId="0" fontId="22" fillId="18" borderId="26" xfId="0" applyFont="1" applyFill="1" applyBorder="1" applyAlignment="1">
      <alignment horizontal="center"/>
    </xf>
    <xf numFmtId="0" fontId="11" fillId="18" borderId="26" xfId="0" applyFont="1" applyFill="1" applyBorder="1" applyAlignment="1">
      <alignment horizontal="center"/>
    </xf>
    <xf numFmtId="0" fontId="11" fillId="3" borderId="70" xfId="0" applyFont="1" applyFill="1" applyBorder="1" applyAlignment="1">
      <alignment horizontal="center"/>
    </xf>
    <xf numFmtId="0" fontId="11" fillId="5" borderId="16" xfId="0" applyFont="1" applyFill="1" applyBorder="1" applyAlignment="1">
      <alignment horizontal="center"/>
    </xf>
    <xf numFmtId="0" fontId="22" fillId="5" borderId="14" xfId="0" applyFont="1" applyFill="1" applyBorder="1" applyAlignment="1">
      <alignment horizontal="center"/>
    </xf>
    <xf numFmtId="0" fontId="22" fillId="5" borderId="16" xfId="0" applyFont="1" applyFill="1" applyBorder="1" applyAlignment="1">
      <alignment horizontal="center"/>
    </xf>
    <xf numFmtId="0" fontId="11" fillId="5" borderId="14" xfId="0" applyFont="1" applyFill="1" applyBorder="1" applyAlignment="1">
      <alignment horizontal="center"/>
    </xf>
    <xf numFmtId="0" fontId="11" fillId="7" borderId="14" xfId="0" applyFont="1" applyFill="1" applyBorder="1" applyAlignment="1">
      <alignment horizontal="center"/>
    </xf>
    <xf numFmtId="0" fontId="22" fillId="7" borderId="16" xfId="0" applyFont="1" applyFill="1" applyBorder="1" applyAlignment="1">
      <alignment horizontal="center"/>
    </xf>
    <xf numFmtId="0" fontId="11" fillId="7" borderId="16" xfId="0" applyFont="1" applyFill="1" applyBorder="1" applyAlignment="1">
      <alignment horizontal="center"/>
    </xf>
    <xf numFmtId="0" fontId="22" fillId="7" borderId="14" xfId="0" applyFont="1" applyFill="1" applyBorder="1" applyAlignment="1">
      <alignment horizontal="center"/>
    </xf>
    <xf numFmtId="0" fontId="11" fillId="15" borderId="14" xfId="0" applyFont="1" applyFill="1" applyBorder="1" applyAlignment="1">
      <alignment horizontal="center"/>
    </xf>
    <xf numFmtId="0" fontId="11" fillId="15" borderId="16" xfId="0" applyFont="1" applyFill="1" applyBorder="1" applyAlignment="1">
      <alignment horizontal="center"/>
    </xf>
    <xf numFmtId="0" fontId="11" fillId="10" borderId="14" xfId="0" applyFont="1" applyFill="1" applyBorder="1" applyAlignment="1">
      <alignment horizontal="center"/>
    </xf>
    <xf numFmtId="0" fontId="11" fillId="10" borderId="16" xfId="0" applyFont="1" applyFill="1" applyBorder="1" applyAlignment="1">
      <alignment horizontal="center"/>
    </xf>
    <xf numFmtId="0" fontId="22" fillId="10" borderId="14" xfId="0" applyFont="1" applyFill="1" applyBorder="1" applyAlignment="1">
      <alignment horizontal="center"/>
    </xf>
    <xf numFmtId="0" fontId="22" fillId="10" borderId="16" xfId="0" applyFont="1" applyFill="1" applyBorder="1" applyAlignment="1">
      <alignment horizontal="center"/>
    </xf>
    <xf numFmtId="0" fontId="11" fillId="4" borderId="14" xfId="0" applyFont="1" applyFill="1" applyBorder="1" applyAlignment="1">
      <alignment horizontal="center"/>
    </xf>
    <xf numFmtId="0" fontId="11" fillId="4" borderId="16" xfId="0" applyFont="1" applyFill="1" applyBorder="1" applyAlignment="1">
      <alignment horizontal="center"/>
    </xf>
    <xf numFmtId="0" fontId="22" fillId="5" borderId="1" xfId="0" applyFont="1" applyFill="1" applyBorder="1" applyAlignment="1">
      <alignment horizontal="center"/>
    </xf>
    <xf numFmtId="0" fontId="11" fillId="6" borderId="14" xfId="0" applyFont="1" applyFill="1" applyBorder="1" applyAlignment="1">
      <alignment horizontal="center"/>
    </xf>
    <xf numFmtId="0" fontId="11" fillId="6" borderId="16" xfId="0" applyFont="1" applyFill="1" applyBorder="1" applyAlignment="1">
      <alignment horizontal="center"/>
    </xf>
    <xf numFmtId="0" fontId="22" fillId="6" borderId="14" xfId="0" applyFont="1" applyFill="1" applyBorder="1" applyAlignment="1">
      <alignment horizontal="center"/>
    </xf>
    <xf numFmtId="0" fontId="22" fillId="6" borderId="16" xfId="0" applyFont="1" applyFill="1" applyBorder="1" applyAlignment="1">
      <alignment horizontal="center"/>
    </xf>
    <xf numFmtId="0" fontId="11" fillId="4" borderId="56" xfId="0" applyFont="1" applyFill="1" applyBorder="1" applyAlignment="1">
      <alignment horizontal="center"/>
    </xf>
    <xf numFmtId="0" fontId="11" fillId="3" borderId="14" xfId="0" applyFont="1" applyFill="1" applyBorder="1" applyAlignment="1">
      <alignment horizontal="center"/>
    </xf>
    <xf numFmtId="0" fontId="11" fillId="3" borderId="16" xfId="0" applyFont="1" applyFill="1" applyBorder="1" applyAlignment="1">
      <alignment horizontal="center"/>
    </xf>
    <xf numFmtId="0" fontId="22" fillId="3" borderId="14" xfId="0" applyFont="1" applyFill="1" applyBorder="1" applyAlignment="1">
      <alignment horizontal="center"/>
    </xf>
    <xf numFmtId="0" fontId="22" fillId="3" borderId="16" xfId="0" applyFont="1" applyFill="1" applyBorder="1" applyAlignment="1">
      <alignment horizontal="center"/>
    </xf>
    <xf numFmtId="0" fontId="11" fillId="13" borderId="56" xfId="0" applyFont="1" applyFill="1" applyBorder="1" applyAlignment="1">
      <alignment horizontal="center"/>
    </xf>
    <xf numFmtId="0" fontId="11" fillId="13" borderId="74" xfId="0" applyFont="1" applyFill="1" applyBorder="1" applyAlignment="1">
      <alignment horizontal="center"/>
    </xf>
    <xf numFmtId="0" fontId="11" fillId="13" borderId="14" xfId="0" applyFont="1" applyFill="1" applyBorder="1" applyAlignment="1">
      <alignment horizontal="center"/>
    </xf>
    <xf numFmtId="0" fontId="11" fillId="13" borderId="16" xfId="0" applyFont="1" applyFill="1" applyBorder="1" applyAlignment="1">
      <alignment horizontal="center"/>
    </xf>
    <xf numFmtId="0" fontId="11" fillId="13" borderId="45" xfId="0" applyFont="1" applyFill="1" applyBorder="1" applyAlignment="1">
      <alignment horizontal="center"/>
    </xf>
    <xf numFmtId="0" fontId="11" fillId="13" borderId="27" xfId="0" applyFont="1" applyFill="1" applyBorder="1" applyAlignment="1">
      <alignment horizontal="center"/>
    </xf>
    <xf numFmtId="0" fontId="11" fillId="11" borderId="14" xfId="0" applyFont="1" applyFill="1" applyBorder="1" applyAlignment="1">
      <alignment horizontal="center"/>
    </xf>
    <xf numFmtId="0" fontId="11" fillId="11" borderId="16" xfId="0" applyFont="1" applyFill="1" applyBorder="1" applyAlignment="1">
      <alignment horizontal="center"/>
    </xf>
    <xf numFmtId="0" fontId="22" fillId="11" borderId="14" xfId="0" applyFont="1" applyFill="1" applyBorder="1" applyAlignment="1">
      <alignment horizontal="center"/>
    </xf>
    <xf numFmtId="0" fontId="22" fillId="11" borderId="16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0" fontId="11" fillId="8" borderId="14" xfId="0" applyFont="1" applyFill="1" applyBorder="1" applyAlignment="1">
      <alignment horizontal="center"/>
    </xf>
    <xf numFmtId="0" fontId="11" fillId="8" borderId="16" xfId="0" applyFont="1" applyFill="1" applyBorder="1" applyAlignment="1">
      <alignment horizontal="center"/>
    </xf>
    <xf numFmtId="0" fontId="22" fillId="8" borderId="14" xfId="0" applyFont="1" applyFill="1" applyBorder="1" applyAlignment="1">
      <alignment horizontal="center"/>
    </xf>
    <xf numFmtId="0" fontId="22" fillId="8" borderId="16" xfId="0" applyFont="1" applyFill="1" applyBorder="1" applyAlignment="1">
      <alignment horizontal="center"/>
    </xf>
    <xf numFmtId="0" fontId="11" fillId="16" borderId="14" xfId="0" applyFont="1" applyFill="1" applyBorder="1" applyAlignment="1">
      <alignment horizontal="center"/>
    </xf>
    <xf numFmtId="0" fontId="11" fillId="16" borderId="16" xfId="0" applyFont="1" applyFill="1" applyBorder="1" applyAlignment="1">
      <alignment horizontal="center"/>
    </xf>
    <xf numFmtId="0" fontId="22" fillId="13" borderId="45" xfId="0" applyFont="1" applyFill="1" applyBorder="1" applyAlignment="1">
      <alignment horizontal="center"/>
    </xf>
    <xf numFmtId="0" fontId="22" fillId="18" borderId="1" xfId="0" applyFont="1" applyFill="1" applyBorder="1" applyAlignment="1">
      <alignment horizontal="center"/>
    </xf>
    <xf numFmtId="0" fontId="11" fillId="18" borderId="3" xfId="0" applyFont="1" applyFill="1" applyBorder="1" applyAlignment="1">
      <alignment horizontal="center"/>
    </xf>
    <xf numFmtId="0" fontId="22" fillId="18" borderId="14" xfId="0" applyFont="1" applyFill="1" applyBorder="1" applyAlignment="1">
      <alignment horizontal="center"/>
    </xf>
    <xf numFmtId="0" fontId="22" fillId="18" borderId="16" xfId="0" applyFont="1" applyFill="1" applyBorder="1" applyAlignment="1">
      <alignment horizontal="center"/>
    </xf>
    <xf numFmtId="0" fontId="11" fillId="18" borderId="16" xfId="0" applyFont="1" applyFill="1" applyBorder="1" applyAlignment="1">
      <alignment horizontal="center"/>
    </xf>
    <xf numFmtId="0" fontId="11" fillId="3" borderId="1" xfId="0" applyFont="1" applyFill="1" applyBorder="1"/>
    <xf numFmtId="0" fontId="11" fillId="3" borderId="54" xfId="0" applyFont="1" applyFill="1" applyBorder="1"/>
    <xf numFmtId="0" fontId="11" fillId="3" borderId="75" xfId="0" applyFont="1" applyFill="1" applyBorder="1" applyAlignment="1">
      <alignment horizontal="center"/>
    </xf>
    <xf numFmtId="0" fontId="11" fillId="3" borderId="6" xfId="0" applyFont="1" applyFill="1" applyBorder="1"/>
    <xf numFmtId="0" fontId="22" fillId="15" borderId="11" xfId="0" applyFont="1" applyFill="1" applyBorder="1" applyAlignment="1">
      <alignment horizontal="center"/>
    </xf>
    <xf numFmtId="0" fontId="22" fillId="18" borderId="6" xfId="0" applyFont="1" applyFill="1" applyBorder="1" applyAlignment="1">
      <alignment horizontal="center"/>
    </xf>
    <xf numFmtId="0" fontId="22" fillId="18" borderId="7" xfId="0" applyFont="1" applyFill="1" applyBorder="1" applyAlignment="1">
      <alignment horizontal="center"/>
    </xf>
    <xf numFmtId="1" fontId="0" fillId="0" borderId="0" xfId="0" applyNumberFormat="1"/>
    <xf numFmtId="0" fontId="11" fillId="7" borderId="2" xfId="0" applyFont="1" applyFill="1" applyBorder="1"/>
    <xf numFmtId="0" fontId="11" fillId="7" borderId="23" xfId="0" applyFont="1" applyFill="1" applyBorder="1" applyAlignment="1">
      <alignment horizontal="center"/>
    </xf>
    <xf numFmtId="0" fontId="22" fillId="7" borderId="13" xfId="0" applyFont="1" applyFill="1" applyBorder="1" applyAlignment="1">
      <alignment horizontal="center"/>
    </xf>
    <xf numFmtId="0" fontId="11" fillId="7" borderId="40" xfId="0" applyFont="1" applyFill="1" applyBorder="1" applyAlignment="1">
      <alignment horizontal="center"/>
    </xf>
    <xf numFmtId="0" fontId="22" fillId="7" borderId="17" xfId="0" applyFont="1" applyFill="1" applyBorder="1" applyAlignment="1">
      <alignment horizontal="center"/>
    </xf>
    <xf numFmtId="0" fontId="22" fillId="7" borderId="11" xfId="0" applyFont="1" applyFill="1" applyBorder="1" applyAlignment="1">
      <alignment horizontal="center"/>
    </xf>
    <xf numFmtId="0" fontId="22" fillId="7" borderId="50" xfId="0" applyFont="1" applyFill="1" applyBorder="1" applyAlignment="1">
      <alignment horizontal="center"/>
    </xf>
    <xf numFmtId="0" fontId="11" fillId="7" borderId="2" xfId="0" applyFont="1" applyFill="1" applyBorder="1" applyAlignment="1">
      <alignment horizontal="center"/>
    </xf>
    <xf numFmtId="0" fontId="22" fillId="10" borderId="20" xfId="0" applyFont="1" applyFill="1" applyBorder="1" applyAlignment="1">
      <alignment horizontal="center"/>
    </xf>
    <xf numFmtId="0" fontId="4" fillId="2" borderId="0" xfId="4" applyFill="1"/>
    <xf numFmtId="0" fontId="22" fillId="11" borderId="28" xfId="0" applyFont="1" applyFill="1" applyBorder="1" applyAlignment="1">
      <alignment horizontal="center"/>
    </xf>
    <xf numFmtId="0" fontId="11" fillId="7" borderId="3" xfId="0" applyFont="1" applyFill="1" applyBorder="1" applyAlignment="1">
      <alignment horizontal="center"/>
    </xf>
    <xf numFmtId="0" fontId="11" fillId="2" borderId="38" xfId="0" applyFont="1" applyFill="1" applyBorder="1" applyAlignment="1">
      <alignment horizontal="center"/>
    </xf>
    <xf numFmtId="0" fontId="22" fillId="0" borderId="26" xfId="0" applyFont="1" applyBorder="1" applyAlignment="1">
      <alignment horizontal="center"/>
    </xf>
    <xf numFmtId="0" fontId="22" fillId="0" borderId="63" xfId="0" applyFont="1" applyBorder="1" applyAlignment="1">
      <alignment horizontal="center"/>
    </xf>
    <xf numFmtId="0" fontId="22" fillId="3" borderId="11" xfId="0" applyFont="1" applyFill="1" applyBorder="1" applyAlignment="1">
      <alignment horizontal="center"/>
    </xf>
    <xf numFmtId="0" fontId="11" fillId="3" borderId="50" xfId="0" applyFont="1" applyFill="1" applyBorder="1" applyAlignment="1">
      <alignment horizontal="center"/>
    </xf>
    <xf numFmtId="0" fontId="11" fillId="3" borderId="74" xfId="0" applyFont="1" applyFill="1" applyBorder="1" applyAlignment="1">
      <alignment horizontal="center"/>
    </xf>
    <xf numFmtId="0" fontId="11" fillId="3" borderId="36" xfId="0" applyFont="1" applyFill="1" applyBorder="1" applyAlignment="1">
      <alignment horizontal="center"/>
    </xf>
    <xf numFmtId="0" fontId="11" fillId="2" borderId="24" xfId="0" applyFont="1" applyFill="1" applyBorder="1" applyAlignment="1">
      <alignment horizontal="center"/>
    </xf>
    <xf numFmtId="0" fontId="11" fillId="2" borderId="62" xfId="0" applyFont="1" applyFill="1" applyBorder="1" applyAlignment="1">
      <alignment horizontal="center"/>
    </xf>
    <xf numFmtId="0" fontId="22" fillId="5" borderId="23" xfId="0" applyFont="1" applyFill="1" applyBorder="1" applyAlignment="1">
      <alignment horizontal="center"/>
    </xf>
    <xf numFmtId="0" fontId="22" fillId="18" borderId="32" xfId="0" applyFont="1" applyFill="1" applyBorder="1" applyAlignment="1">
      <alignment horizontal="center"/>
    </xf>
    <xf numFmtId="0" fontId="22" fillId="5" borderId="3" xfId="0" applyFont="1" applyFill="1" applyBorder="1" applyAlignment="1">
      <alignment horizontal="center"/>
    </xf>
    <xf numFmtId="0" fontId="11" fillId="3" borderId="56" xfId="0" applyFont="1" applyFill="1" applyBorder="1" applyAlignment="1">
      <alignment horizontal="center"/>
    </xf>
    <xf numFmtId="0" fontId="11" fillId="11" borderId="6" xfId="0" applyFont="1" applyFill="1" applyBorder="1" applyAlignment="1">
      <alignment horizontal="center"/>
    </xf>
    <xf numFmtId="0" fontId="11" fillId="11" borderId="7" xfId="0" applyFont="1" applyFill="1" applyBorder="1" applyAlignment="1">
      <alignment horizontal="center"/>
    </xf>
    <xf numFmtId="0" fontId="11" fillId="11" borderId="8" xfId="0" applyFont="1" applyFill="1" applyBorder="1" applyAlignment="1">
      <alignment horizontal="center"/>
    </xf>
    <xf numFmtId="0" fontId="8" fillId="5" borderId="15" xfId="4" applyFont="1" applyFill="1" applyBorder="1" applyAlignment="1">
      <alignment horizontal="center"/>
    </xf>
    <xf numFmtId="0" fontId="8" fillId="5" borderId="25" xfId="4" applyFont="1" applyFill="1" applyBorder="1" applyAlignment="1">
      <alignment horizontal="center"/>
    </xf>
    <xf numFmtId="0" fontId="8" fillId="5" borderId="14" xfId="4" applyFont="1" applyFill="1" applyBorder="1" applyAlignment="1">
      <alignment horizontal="center"/>
    </xf>
    <xf numFmtId="0" fontId="21" fillId="5" borderId="25" xfId="4" applyFont="1" applyFill="1" applyBorder="1" applyAlignment="1">
      <alignment horizontal="center"/>
    </xf>
    <xf numFmtId="0" fontId="21" fillId="5" borderId="15" xfId="4" applyFont="1" applyFill="1" applyBorder="1" applyAlignment="1">
      <alignment horizontal="center"/>
    </xf>
    <xf numFmtId="0" fontId="21" fillId="5" borderId="14" xfId="4" applyFont="1" applyFill="1" applyBorder="1" applyAlignment="1">
      <alignment horizontal="center"/>
    </xf>
    <xf numFmtId="1" fontId="22" fillId="7" borderId="35" xfId="0" applyNumberFormat="1" applyFont="1" applyFill="1" applyBorder="1" applyAlignment="1">
      <alignment horizontal="right"/>
    </xf>
    <xf numFmtId="1" fontId="22" fillId="15" borderId="35" xfId="0" applyNumberFormat="1" applyFont="1" applyFill="1" applyBorder="1" applyAlignment="1">
      <alignment horizontal="right"/>
    </xf>
    <xf numFmtId="1" fontId="22" fillId="14" borderId="35" xfId="0" applyNumberFormat="1" applyFont="1" applyFill="1" applyBorder="1" applyAlignment="1">
      <alignment horizontal="right"/>
    </xf>
    <xf numFmtId="0" fontId="22" fillId="4" borderId="35" xfId="0" applyFont="1" applyFill="1" applyBorder="1" applyAlignment="1">
      <alignment horizontal="right"/>
    </xf>
    <xf numFmtId="0" fontId="22" fillId="3" borderId="35" xfId="0" applyFont="1" applyFill="1" applyBorder="1" applyAlignment="1">
      <alignment horizontal="right"/>
    </xf>
    <xf numFmtId="0" fontId="22" fillId="13" borderId="35" xfId="0" applyFont="1" applyFill="1" applyBorder="1" applyAlignment="1">
      <alignment horizontal="right"/>
    </xf>
    <xf numFmtId="0" fontId="22" fillId="7" borderId="35" xfId="0" applyFont="1" applyFill="1" applyBorder="1" applyAlignment="1">
      <alignment horizontal="right"/>
    </xf>
    <xf numFmtId="0" fontId="22" fillId="11" borderId="35" xfId="0" applyFont="1" applyFill="1" applyBorder="1" applyAlignment="1">
      <alignment horizontal="right"/>
    </xf>
    <xf numFmtId="0" fontId="22" fillId="8" borderId="35" xfId="0" applyFont="1" applyFill="1" applyBorder="1" applyAlignment="1">
      <alignment horizontal="right"/>
    </xf>
    <xf numFmtId="0" fontId="22" fillId="13" borderId="67" xfId="0" applyFont="1" applyFill="1" applyBorder="1" applyAlignment="1">
      <alignment horizontal="right"/>
    </xf>
    <xf numFmtId="0" fontId="22" fillId="18" borderId="35" xfId="0" applyFont="1" applyFill="1" applyBorder="1" applyAlignment="1">
      <alignment horizontal="right"/>
    </xf>
    <xf numFmtId="1" fontId="22" fillId="3" borderId="52" xfId="0" applyNumberFormat="1" applyFont="1" applyFill="1" applyBorder="1" applyAlignment="1">
      <alignment horizontal="right"/>
    </xf>
    <xf numFmtId="0" fontId="11" fillId="7" borderId="1" xfId="0" applyFont="1" applyFill="1" applyBorder="1" applyAlignment="1">
      <alignment horizontal="center"/>
    </xf>
    <xf numFmtId="0" fontId="22" fillId="11" borderId="20" xfId="0" applyFont="1" applyFill="1" applyBorder="1"/>
    <xf numFmtId="0" fontId="22" fillId="11" borderId="45" xfId="0" applyFont="1" applyFill="1" applyBorder="1" applyAlignment="1">
      <alignment horizontal="center"/>
    </xf>
    <xf numFmtId="0" fontId="22" fillId="11" borderId="20" xfId="0" applyFont="1" applyFill="1" applyBorder="1" applyAlignment="1">
      <alignment horizontal="center"/>
    </xf>
    <xf numFmtId="0" fontId="22" fillId="11" borderId="62" xfId="0" applyFont="1" applyFill="1" applyBorder="1" applyAlignment="1">
      <alignment horizontal="center"/>
    </xf>
    <xf numFmtId="0" fontId="22" fillId="11" borderId="27" xfId="0" applyFont="1" applyFill="1" applyBorder="1" applyAlignment="1">
      <alignment horizontal="center"/>
    </xf>
    <xf numFmtId="0" fontId="22" fillId="11" borderId="21" xfId="0" applyFont="1" applyFill="1" applyBorder="1" applyAlignment="1">
      <alignment horizontal="center"/>
    </xf>
    <xf numFmtId="0" fontId="3" fillId="7" borderId="19" xfId="0" applyFont="1" applyFill="1" applyBorder="1" applyAlignment="1">
      <alignment horizontal="center" wrapText="1"/>
    </xf>
    <xf numFmtId="0" fontId="21" fillId="6" borderId="15" xfId="4" applyFont="1" applyFill="1" applyBorder="1" applyAlignment="1">
      <alignment horizontal="center"/>
    </xf>
    <xf numFmtId="0" fontId="3" fillId="22" borderId="4" xfId="0" applyFont="1" applyFill="1" applyBorder="1" applyAlignment="1">
      <alignment horizontal="center" wrapText="1"/>
    </xf>
    <xf numFmtId="0" fontId="3" fillId="22" borderId="19" xfId="0" applyFont="1" applyFill="1" applyBorder="1" applyAlignment="1">
      <alignment horizontal="center" wrapText="1"/>
    </xf>
    <xf numFmtId="0" fontId="11" fillId="2" borderId="66" xfId="0" applyFont="1" applyFill="1" applyBorder="1" applyAlignment="1">
      <alignment horizontal="center"/>
    </xf>
    <xf numFmtId="0" fontId="22" fillId="2" borderId="66" xfId="0" applyFont="1" applyFill="1" applyBorder="1" applyAlignment="1">
      <alignment horizontal="center"/>
    </xf>
    <xf numFmtId="0" fontId="22" fillId="2" borderId="19" xfId="0" applyFont="1" applyFill="1" applyBorder="1" applyAlignment="1">
      <alignment horizontal="center"/>
    </xf>
    <xf numFmtId="0" fontId="11" fillId="2" borderId="65" xfId="0" applyFont="1" applyFill="1" applyBorder="1" applyAlignment="1">
      <alignment horizontal="center"/>
    </xf>
    <xf numFmtId="0" fontId="8" fillId="5" borderId="26" xfId="4" applyFont="1" applyFill="1" applyBorder="1" applyAlignment="1">
      <alignment horizontal="center"/>
    </xf>
    <xf numFmtId="0" fontId="21" fillId="5" borderId="26" xfId="4" applyFont="1" applyFill="1" applyBorder="1" applyAlignment="1">
      <alignment horizontal="center"/>
    </xf>
    <xf numFmtId="0" fontId="22" fillId="5" borderId="40" xfId="0" applyFont="1" applyFill="1" applyBorder="1" applyAlignment="1">
      <alignment horizontal="center"/>
    </xf>
    <xf numFmtId="0" fontId="11" fillId="3" borderId="70" xfId="0" applyFont="1" applyFill="1" applyBorder="1"/>
    <xf numFmtId="0" fontId="22" fillId="18" borderId="31" xfId="0" applyFont="1" applyFill="1" applyBorder="1" applyAlignment="1">
      <alignment horizontal="center"/>
    </xf>
    <xf numFmtId="0" fontId="21" fillId="2" borderId="26" xfId="4" applyFont="1" applyFill="1" applyBorder="1" applyAlignment="1">
      <alignment horizontal="center"/>
    </xf>
    <xf numFmtId="0" fontId="22" fillId="2" borderId="62" xfId="0" applyFont="1" applyFill="1" applyBorder="1" applyAlignment="1">
      <alignment horizontal="center"/>
    </xf>
    <xf numFmtId="0" fontId="21" fillId="2" borderId="15" xfId="2" applyFont="1" applyFill="1" applyBorder="1" applyAlignment="1">
      <alignment horizontal="left"/>
    </xf>
    <xf numFmtId="0" fontId="8" fillId="2" borderId="15" xfId="2" applyFont="1" applyFill="1" applyBorder="1"/>
    <xf numFmtId="0" fontId="8" fillId="2" borderId="15" xfId="2" applyFont="1" applyFill="1" applyBorder="1" applyAlignment="1">
      <alignment horizontal="left"/>
    </xf>
    <xf numFmtId="0" fontId="11" fillId="3" borderId="25" xfId="0" applyFont="1" applyFill="1" applyBorder="1"/>
    <xf numFmtId="0" fontId="22" fillId="2" borderId="41" xfId="0" applyFont="1" applyFill="1" applyBorder="1" applyAlignment="1">
      <alignment horizontal="center"/>
    </xf>
    <xf numFmtId="0" fontId="11" fillId="2" borderId="30" xfId="0" applyFont="1" applyFill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22" fillId="7" borderId="2" xfId="0" applyFont="1" applyFill="1" applyBorder="1" applyAlignment="1">
      <alignment horizontal="center"/>
    </xf>
    <xf numFmtId="0" fontId="22" fillId="7" borderId="3" xfId="0" applyFont="1" applyFill="1" applyBorder="1" applyAlignment="1">
      <alignment horizontal="center"/>
    </xf>
    <xf numFmtId="0" fontId="11" fillId="4" borderId="2" xfId="0" applyFont="1" applyFill="1" applyBorder="1"/>
    <xf numFmtId="0" fontId="11" fillId="4" borderId="2" xfId="0" applyFont="1" applyFill="1" applyBorder="1" applyAlignment="1">
      <alignment horizontal="center"/>
    </xf>
    <xf numFmtId="0" fontId="11" fillId="4" borderId="23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22" fillId="4" borderId="2" xfId="0" applyFont="1" applyFill="1" applyBorder="1" applyAlignment="1">
      <alignment horizontal="center"/>
    </xf>
    <xf numFmtId="0" fontId="11" fillId="4" borderId="22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/>
    </xf>
    <xf numFmtId="0" fontId="11" fillId="4" borderId="40" xfId="0" applyFont="1" applyFill="1" applyBorder="1" applyAlignment="1">
      <alignment horizontal="center"/>
    </xf>
    <xf numFmtId="0" fontId="11" fillId="18" borderId="31" xfId="0" applyFont="1" applyFill="1" applyBorder="1"/>
    <xf numFmtId="0" fontId="11" fillId="18" borderId="7" xfId="0" applyFont="1" applyFill="1" applyBorder="1"/>
    <xf numFmtId="0" fontId="11" fillId="18" borderId="7" xfId="0" applyFont="1" applyFill="1" applyBorder="1" applyAlignment="1">
      <alignment horizontal="center"/>
    </xf>
    <xf numFmtId="0" fontId="11" fillId="18" borderId="32" xfId="0" applyFont="1" applyFill="1" applyBorder="1" applyAlignment="1">
      <alignment horizontal="center"/>
    </xf>
    <xf numFmtId="0" fontId="11" fillId="18" borderId="8" xfId="0" applyFont="1" applyFill="1" applyBorder="1" applyAlignment="1">
      <alignment horizontal="center"/>
    </xf>
    <xf numFmtId="0" fontId="11" fillId="18" borderId="31" xfId="0" applyFont="1" applyFill="1" applyBorder="1" applyAlignment="1">
      <alignment horizontal="center"/>
    </xf>
    <xf numFmtId="0" fontId="11" fillId="3" borderId="31" xfId="0" applyFont="1" applyFill="1" applyBorder="1" applyAlignment="1">
      <alignment horizontal="center"/>
    </xf>
    <xf numFmtId="0" fontId="11" fillId="3" borderId="31" xfId="0" applyFont="1" applyFill="1" applyBorder="1"/>
    <xf numFmtId="0" fontId="22" fillId="2" borderId="68" xfId="0" applyFont="1" applyFill="1" applyBorder="1" applyAlignment="1">
      <alignment horizontal="right"/>
    </xf>
    <xf numFmtId="0" fontId="22" fillId="2" borderId="33" xfId="0" applyFont="1" applyFill="1" applyBorder="1"/>
    <xf numFmtId="0" fontId="11" fillId="4" borderId="64" xfId="0" applyFont="1" applyFill="1" applyBorder="1"/>
    <xf numFmtId="0" fontId="11" fillId="4" borderId="65" xfId="0" applyFont="1" applyFill="1" applyBorder="1" applyAlignment="1">
      <alignment horizontal="center"/>
    </xf>
    <xf numFmtId="0" fontId="11" fillId="4" borderId="72" xfId="0" applyFont="1" applyFill="1" applyBorder="1" applyAlignment="1">
      <alignment horizontal="center"/>
    </xf>
    <xf numFmtId="0" fontId="11" fillId="4" borderId="64" xfId="0" applyFont="1" applyFill="1" applyBorder="1" applyAlignment="1">
      <alignment horizontal="center"/>
    </xf>
    <xf numFmtId="0" fontId="22" fillId="4" borderId="64" xfId="0" applyFont="1" applyFill="1" applyBorder="1" applyAlignment="1">
      <alignment horizontal="center"/>
    </xf>
    <xf numFmtId="0" fontId="11" fillId="3" borderId="28" xfId="0" applyFont="1" applyFill="1" applyBorder="1" applyAlignment="1">
      <alignment horizontal="center"/>
    </xf>
    <xf numFmtId="0" fontId="11" fillId="3" borderId="45" xfId="0" applyFont="1" applyFill="1" applyBorder="1" applyAlignment="1">
      <alignment horizontal="center"/>
    </xf>
    <xf numFmtId="0" fontId="11" fillId="3" borderId="20" xfId="0" applyFont="1" applyFill="1" applyBorder="1" applyAlignment="1">
      <alignment horizontal="center"/>
    </xf>
    <xf numFmtId="0" fontId="11" fillId="13" borderId="2" xfId="0" applyFont="1" applyFill="1" applyBorder="1"/>
    <xf numFmtId="0" fontId="11" fillId="13" borderId="2" xfId="0" applyFont="1" applyFill="1" applyBorder="1" applyAlignment="1">
      <alignment horizontal="center"/>
    </xf>
    <xf numFmtId="0" fontId="11" fillId="13" borderId="23" xfId="0" applyFont="1" applyFill="1" applyBorder="1" applyAlignment="1">
      <alignment horizontal="center"/>
    </xf>
    <xf numFmtId="0" fontId="11" fillId="13" borderId="1" xfId="0" applyFont="1" applyFill="1" applyBorder="1" applyAlignment="1">
      <alignment horizontal="center"/>
    </xf>
    <xf numFmtId="0" fontId="22" fillId="13" borderId="2" xfId="0" applyFont="1" applyFill="1" applyBorder="1" applyAlignment="1">
      <alignment horizontal="center"/>
    </xf>
    <xf numFmtId="0" fontId="11" fillId="13" borderId="22" xfId="0" applyFont="1" applyFill="1" applyBorder="1" applyAlignment="1">
      <alignment horizontal="center"/>
    </xf>
    <xf numFmtId="0" fontId="11" fillId="13" borderId="3" xfId="0" applyFont="1" applyFill="1" applyBorder="1" applyAlignment="1">
      <alignment horizontal="center"/>
    </xf>
    <xf numFmtId="0" fontId="11" fillId="13" borderId="40" xfId="0" applyFont="1" applyFill="1" applyBorder="1" applyAlignment="1">
      <alignment horizontal="center"/>
    </xf>
    <xf numFmtId="0" fontId="11" fillId="13" borderId="7" xfId="0" applyFont="1" applyFill="1" applyBorder="1"/>
    <xf numFmtId="0" fontId="11" fillId="13" borderId="7" xfId="0" applyFont="1" applyFill="1" applyBorder="1" applyAlignment="1">
      <alignment horizontal="center"/>
    </xf>
    <xf numFmtId="0" fontId="11" fillId="13" borderId="32" xfId="0" applyFont="1" applyFill="1" applyBorder="1" applyAlignment="1">
      <alignment horizontal="center"/>
    </xf>
    <xf numFmtId="0" fontId="11" fillId="13" borderId="6" xfId="0" applyFont="1" applyFill="1" applyBorder="1" applyAlignment="1">
      <alignment horizontal="center"/>
    </xf>
    <xf numFmtId="0" fontId="11" fillId="13" borderId="61" xfId="0" applyFont="1" applyFill="1" applyBorder="1" applyAlignment="1">
      <alignment horizontal="center"/>
    </xf>
    <xf numFmtId="0" fontId="11" fillId="13" borderId="8" xfId="0" applyFont="1" applyFill="1" applyBorder="1" applyAlignment="1">
      <alignment horizontal="center"/>
    </xf>
    <xf numFmtId="0" fontId="11" fillId="13" borderId="31" xfId="0" applyFont="1" applyFill="1" applyBorder="1" applyAlignment="1">
      <alignment horizontal="center"/>
    </xf>
    <xf numFmtId="0" fontId="11" fillId="22" borderId="0" xfId="0" applyFont="1" applyFill="1"/>
    <xf numFmtId="0" fontId="11" fillId="22" borderId="0" xfId="0" applyFont="1" applyFill="1" applyAlignment="1">
      <alignment horizontal="center"/>
    </xf>
    <xf numFmtId="0" fontId="22" fillId="7" borderId="1" xfId="0" applyFont="1" applyFill="1" applyBorder="1" applyAlignment="1">
      <alignment horizontal="center" wrapText="1"/>
    </xf>
    <xf numFmtId="0" fontId="22" fillId="7" borderId="2" xfId="0" applyFont="1" applyFill="1" applyBorder="1" applyAlignment="1">
      <alignment horizontal="center" wrapText="1"/>
    </xf>
    <xf numFmtId="0" fontId="22" fillId="2" borderId="48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60" xfId="0" applyFont="1" applyFill="1" applyBorder="1" applyAlignment="1">
      <alignment horizontal="center"/>
    </xf>
    <xf numFmtId="0" fontId="22" fillId="2" borderId="34" xfId="0" applyFont="1" applyFill="1" applyBorder="1"/>
    <xf numFmtId="0" fontId="22" fillId="2" borderId="35" xfId="0" applyFont="1" applyFill="1" applyBorder="1" applyAlignment="1">
      <alignment horizontal="center"/>
    </xf>
    <xf numFmtId="0" fontId="22" fillId="4" borderId="7" xfId="0" applyFont="1" applyFill="1" applyBorder="1" applyAlignment="1">
      <alignment horizontal="center" wrapText="1"/>
    </xf>
    <xf numFmtId="0" fontId="22" fillId="13" borderId="7" xfId="0" applyFont="1" applyFill="1" applyBorder="1" applyAlignment="1">
      <alignment horizontal="center" wrapText="1"/>
    </xf>
    <xf numFmtId="0" fontId="22" fillId="7" borderId="6" xfId="0" applyFont="1" applyFill="1" applyBorder="1" applyAlignment="1">
      <alignment horizontal="center" wrapText="1"/>
    </xf>
    <xf numFmtId="14" fontId="22" fillId="7" borderId="7" xfId="0" applyNumberFormat="1" applyFont="1" applyFill="1" applyBorder="1" applyAlignment="1">
      <alignment horizontal="center" wrapText="1"/>
    </xf>
    <xf numFmtId="0" fontId="22" fillId="7" borderId="7" xfId="0" applyFont="1" applyFill="1" applyBorder="1" applyAlignment="1">
      <alignment horizontal="center" wrapText="1"/>
    </xf>
    <xf numFmtId="0" fontId="22" fillId="2" borderId="46" xfId="0" applyFont="1" applyFill="1" applyBorder="1" applyAlignment="1">
      <alignment horizontal="center" vertical="center" wrapText="1"/>
    </xf>
    <xf numFmtId="0" fontId="22" fillId="2" borderId="19" xfId="0" applyFont="1" applyFill="1" applyBorder="1" applyAlignment="1">
      <alignment horizontal="center" vertical="center" wrapText="1"/>
    </xf>
    <xf numFmtId="49" fontId="22" fillId="2" borderId="13" xfId="0" applyNumberFormat="1" applyFont="1" applyFill="1" applyBorder="1" applyAlignment="1">
      <alignment horizontal="center"/>
    </xf>
    <xf numFmtId="1" fontId="11" fillId="2" borderId="13" xfId="0" applyNumberFormat="1" applyFont="1" applyFill="1" applyBorder="1" applyAlignment="1">
      <alignment horizontal="center"/>
    </xf>
    <xf numFmtId="49" fontId="22" fillId="2" borderId="17" xfId="0" applyNumberFormat="1" applyFont="1" applyFill="1" applyBorder="1" applyAlignment="1">
      <alignment horizontal="center"/>
    </xf>
    <xf numFmtId="1" fontId="11" fillId="2" borderId="17" xfId="0" applyNumberFormat="1" applyFont="1" applyFill="1" applyBorder="1" applyAlignment="1">
      <alignment horizontal="center"/>
    </xf>
    <xf numFmtId="0" fontId="22" fillId="5" borderId="17" xfId="0" applyFont="1" applyFill="1" applyBorder="1" applyAlignment="1">
      <alignment horizontal="center"/>
    </xf>
    <xf numFmtId="1" fontId="11" fillId="2" borderId="30" xfId="0" applyNumberFormat="1" applyFont="1" applyFill="1" applyBorder="1" applyAlignment="1">
      <alignment horizontal="center"/>
    </xf>
    <xf numFmtId="0" fontId="22" fillId="15" borderId="69" xfId="0" applyFont="1" applyFill="1" applyBorder="1" applyAlignment="1">
      <alignment horizontal="center"/>
    </xf>
    <xf numFmtId="0" fontId="22" fillId="4" borderId="17" xfId="0" applyFont="1" applyFill="1" applyBorder="1" applyAlignment="1">
      <alignment horizontal="center"/>
    </xf>
    <xf numFmtId="1" fontId="11" fillId="2" borderId="41" xfId="0" applyNumberFormat="1" applyFont="1" applyFill="1" applyBorder="1" applyAlignment="1">
      <alignment horizontal="center"/>
    </xf>
    <xf numFmtId="1" fontId="11" fillId="2" borderId="44" xfId="0" applyNumberFormat="1" applyFont="1" applyFill="1" applyBorder="1" applyAlignment="1">
      <alignment horizontal="center"/>
    </xf>
    <xf numFmtId="0" fontId="22" fillId="5" borderId="69" xfId="0" applyFont="1" applyFill="1" applyBorder="1" applyAlignment="1">
      <alignment horizontal="center"/>
    </xf>
    <xf numFmtId="1" fontId="22" fillId="5" borderId="35" xfId="0" applyNumberFormat="1" applyFont="1" applyFill="1" applyBorder="1" applyAlignment="1">
      <alignment horizontal="right"/>
    </xf>
    <xf numFmtId="0" fontId="21" fillId="6" borderId="25" xfId="4" applyFont="1" applyFill="1" applyBorder="1" applyAlignment="1">
      <alignment horizontal="center"/>
    </xf>
    <xf numFmtId="0" fontId="21" fillId="6" borderId="26" xfId="4" applyFont="1" applyFill="1" applyBorder="1" applyAlignment="1">
      <alignment horizontal="center"/>
    </xf>
    <xf numFmtId="0" fontId="21" fillId="6" borderId="20" xfId="4" applyFont="1" applyFill="1" applyBorder="1" applyAlignment="1">
      <alignment horizontal="center"/>
    </xf>
    <xf numFmtId="0" fontId="21" fillId="6" borderId="14" xfId="4" applyFont="1" applyFill="1" applyBorder="1" applyAlignment="1">
      <alignment horizontal="center"/>
    </xf>
    <xf numFmtId="0" fontId="8" fillId="4" borderId="2" xfId="4" applyFont="1" applyFill="1" applyBorder="1" applyAlignment="1">
      <alignment horizontal="center"/>
    </xf>
    <xf numFmtId="0" fontId="8" fillId="4" borderId="40" xfId="4" applyFont="1" applyFill="1" applyBorder="1" applyAlignment="1">
      <alignment horizontal="center"/>
    </xf>
    <xf numFmtId="0" fontId="8" fillId="4" borderId="23" xfId="4" applyFont="1" applyFill="1" applyBorder="1" applyAlignment="1">
      <alignment horizontal="center"/>
    </xf>
    <xf numFmtId="0" fontId="8" fillId="4" borderId="1" xfId="4" applyFont="1" applyFill="1" applyBorder="1" applyAlignment="1">
      <alignment horizontal="center"/>
    </xf>
    <xf numFmtId="0" fontId="21" fillId="4" borderId="37" xfId="4" applyFont="1" applyFill="1" applyBorder="1" applyAlignment="1">
      <alignment horizontal="center"/>
    </xf>
    <xf numFmtId="0" fontId="21" fillId="4" borderId="11" xfId="4" applyFont="1" applyFill="1" applyBorder="1" applyAlignment="1">
      <alignment horizontal="center"/>
    </xf>
    <xf numFmtId="0" fontId="8" fillId="4" borderId="11" xfId="4" applyFont="1" applyFill="1" applyBorder="1" applyAlignment="1">
      <alignment horizontal="center"/>
    </xf>
    <xf numFmtId="0" fontId="8" fillId="4" borderId="25" xfId="4" applyFont="1" applyFill="1" applyBorder="1" applyAlignment="1">
      <alignment horizontal="center"/>
    </xf>
    <xf numFmtId="0" fontId="21" fillId="4" borderId="16" xfId="4" applyFont="1" applyFill="1" applyBorder="1" applyAlignment="1">
      <alignment horizontal="center"/>
    </xf>
    <xf numFmtId="0" fontId="21" fillId="4" borderId="26" xfId="4" applyFont="1" applyFill="1" applyBorder="1" applyAlignment="1">
      <alignment horizontal="center"/>
    </xf>
    <xf numFmtId="0" fontId="21" fillId="4" borderId="15" xfId="4" applyFont="1" applyFill="1" applyBorder="1" applyAlignment="1">
      <alignment horizontal="center"/>
    </xf>
    <xf numFmtId="0" fontId="21" fillId="4" borderId="25" xfId="4" applyFont="1" applyFill="1" applyBorder="1" applyAlignment="1">
      <alignment horizontal="center"/>
    </xf>
    <xf numFmtId="0" fontId="8" fillId="4" borderId="15" xfId="4" applyFont="1" applyFill="1" applyBorder="1" applyAlignment="1">
      <alignment horizontal="center"/>
    </xf>
    <xf numFmtId="0" fontId="8" fillId="4" borderId="26" xfId="4" applyFont="1" applyFill="1" applyBorder="1" applyAlignment="1">
      <alignment horizontal="center"/>
    </xf>
    <xf numFmtId="0" fontId="8" fillId="4" borderId="14" xfId="4" applyFont="1" applyFill="1" applyBorder="1" applyAlignment="1">
      <alignment horizontal="center"/>
    </xf>
    <xf numFmtId="0" fontId="21" fillId="4" borderId="64" xfId="4" applyFont="1" applyFill="1" applyBorder="1" applyAlignment="1">
      <alignment horizontal="center"/>
    </xf>
    <xf numFmtId="0" fontId="8" fillId="4" borderId="64" xfId="4" applyFont="1" applyFill="1" applyBorder="1" applyAlignment="1">
      <alignment horizontal="center"/>
    </xf>
    <xf numFmtId="0" fontId="21" fillId="4" borderId="8" xfId="4" applyFont="1" applyFill="1" applyBorder="1" applyAlignment="1">
      <alignment horizontal="center"/>
    </xf>
    <xf numFmtId="0" fontId="21" fillId="4" borderId="31" xfId="4" applyFont="1" applyFill="1" applyBorder="1" applyAlignment="1">
      <alignment horizontal="center"/>
    </xf>
    <xf numFmtId="0" fontId="21" fillId="4" borderId="7" xfId="4" applyFont="1" applyFill="1" applyBorder="1" applyAlignment="1">
      <alignment horizontal="center"/>
    </xf>
    <xf numFmtId="0" fontId="21" fillId="4" borderId="32" xfId="4" applyFont="1" applyFill="1" applyBorder="1" applyAlignment="1">
      <alignment horizontal="center"/>
    </xf>
    <xf numFmtId="0" fontId="21" fillId="4" borderId="6" xfId="4" applyFont="1" applyFill="1" applyBorder="1" applyAlignment="1">
      <alignment horizontal="center"/>
    </xf>
    <xf numFmtId="0" fontId="22" fillId="3" borderId="41" xfId="0" applyFont="1" applyFill="1" applyBorder="1" applyAlignment="1">
      <alignment horizontal="center"/>
    </xf>
    <xf numFmtId="0" fontId="8" fillId="3" borderId="25" xfId="4" applyFont="1" applyFill="1" applyBorder="1" applyAlignment="1">
      <alignment horizontal="center"/>
    </xf>
    <xf numFmtId="0" fontId="8" fillId="3" borderId="15" xfId="4" applyFont="1" applyFill="1" applyBorder="1" applyAlignment="1">
      <alignment horizontal="center"/>
    </xf>
    <xf numFmtId="0" fontId="8" fillId="3" borderId="24" xfId="4" applyFont="1" applyFill="1" applyBorder="1" applyAlignment="1">
      <alignment horizontal="center"/>
    </xf>
    <xf numFmtId="0" fontId="8" fillId="3" borderId="16" xfId="4" applyFont="1" applyFill="1" applyBorder="1" applyAlignment="1">
      <alignment horizontal="center"/>
    </xf>
    <xf numFmtId="0" fontId="8" fillId="3" borderId="26" xfId="4" applyFont="1" applyFill="1" applyBorder="1" applyAlignment="1">
      <alignment horizontal="center"/>
    </xf>
    <xf numFmtId="0" fontId="21" fillId="3" borderId="25" xfId="4" applyFont="1" applyFill="1" applyBorder="1" applyAlignment="1">
      <alignment horizontal="center"/>
    </xf>
    <xf numFmtId="0" fontId="21" fillId="3" borderId="15" xfId="4" applyFont="1" applyFill="1" applyBorder="1" applyAlignment="1">
      <alignment horizontal="center"/>
    </xf>
    <xf numFmtId="0" fontId="21" fillId="3" borderId="14" xfId="4" applyFont="1" applyFill="1" applyBorder="1" applyAlignment="1">
      <alignment horizontal="center"/>
    </xf>
    <xf numFmtId="1" fontId="11" fillId="2" borderId="66" xfId="0" applyNumberFormat="1" applyFont="1" applyFill="1" applyBorder="1" applyAlignment="1">
      <alignment horizontal="center"/>
    </xf>
    <xf numFmtId="0" fontId="8" fillId="13" borderId="23" xfId="4" applyFont="1" applyFill="1" applyBorder="1" applyAlignment="1">
      <alignment horizontal="center"/>
    </xf>
    <xf numFmtId="0" fontId="8" fillId="13" borderId="15" xfId="4" applyFont="1" applyFill="1" applyBorder="1" applyAlignment="1">
      <alignment horizontal="center"/>
    </xf>
    <xf numFmtId="0" fontId="8" fillId="13" borderId="25" xfId="4" applyFont="1" applyFill="1" applyBorder="1" applyAlignment="1">
      <alignment horizontal="center"/>
    </xf>
    <xf numFmtId="0" fontId="22" fillId="7" borderId="69" xfId="0" applyFont="1" applyFill="1" applyBorder="1" applyAlignment="1">
      <alignment horizontal="center"/>
    </xf>
    <xf numFmtId="0" fontId="21" fillId="11" borderId="25" xfId="4" applyFont="1" applyFill="1" applyBorder="1" applyAlignment="1">
      <alignment horizontal="center"/>
    </xf>
    <xf numFmtId="0" fontId="8" fillId="11" borderId="15" xfId="4" applyFont="1" applyFill="1" applyBorder="1" applyAlignment="1">
      <alignment horizontal="center"/>
    </xf>
    <xf numFmtId="0" fontId="8" fillId="11" borderId="25" xfId="4" applyFont="1" applyFill="1" applyBorder="1" applyAlignment="1">
      <alignment horizontal="center"/>
    </xf>
    <xf numFmtId="0" fontId="8" fillId="11" borderId="24" xfId="4" applyFont="1" applyFill="1" applyBorder="1" applyAlignment="1">
      <alignment horizontal="center"/>
    </xf>
    <xf numFmtId="0" fontId="8" fillId="11" borderId="16" xfId="4" applyFont="1" applyFill="1" applyBorder="1" applyAlignment="1">
      <alignment horizontal="center"/>
    </xf>
    <xf numFmtId="0" fontId="21" fillId="11" borderId="26" xfId="4" applyFont="1" applyFill="1" applyBorder="1" applyAlignment="1">
      <alignment horizontal="center"/>
    </xf>
    <xf numFmtId="0" fontId="21" fillId="11" borderId="15" xfId="4" applyFont="1" applyFill="1" applyBorder="1" applyAlignment="1">
      <alignment horizontal="center"/>
    </xf>
    <xf numFmtId="0" fontId="8" fillId="11" borderId="26" xfId="4" applyFont="1" applyFill="1" applyBorder="1" applyAlignment="1">
      <alignment horizontal="center"/>
    </xf>
    <xf numFmtId="0" fontId="8" fillId="11" borderId="14" xfId="4" applyFont="1" applyFill="1" applyBorder="1" applyAlignment="1">
      <alignment horizontal="center"/>
    </xf>
    <xf numFmtId="0" fontId="21" fillId="11" borderId="14" xfId="4" applyFont="1" applyFill="1" applyBorder="1" applyAlignment="1">
      <alignment horizontal="center"/>
    </xf>
    <xf numFmtId="0" fontId="22" fillId="3" borderId="69" xfId="0" applyFont="1" applyFill="1" applyBorder="1" applyAlignment="1">
      <alignment horizontal="center"/>
    </xf>
    <xf numFmtId="0" fontId="8" fillId="4" borderId="49" xfId="4" applyFont="1" applyFill="1" applyBorder="1" applyAlignment="1">
      <alignment horizontal="center"/>
    </xf>
    <xf numFmtId="0" fontId="22" fillId="2" borderId="5" xfId="0" applyFont="1" applyFill="1" applyBorder="1" applyAlignment="1">
      <alignment horizontal="center"/>
    </xf>
    <xf numFmtId="0" fontId="22" fillId="4" borderId="69" xfId="0" applyFont="1" applyFill="1" applyBorder="1" applyAlignment="1">
      <alignment horizontal="center"/>
    </xf>
    <xf numFmtId="0" fontId="8" fillId="8" borderId="15" xfId="4" applyFont="1" applyFill="1" applyBorder="1" applyAlignment="1">
      <alignment horizontal="center"/>
    </xf>
    <xf numFmtId="0" fontId="8" fillId="8" borderId="26" xfId="4" applyFont="1" applyFill="1" applyBorder="1" applyAlignment="1">
      <alignment horizontal="center"/>
    </xf>
    <xf numFmtId="0" fontId="8" fillId="8" borderId="25" xfId="4" applyFont="1" applyFill="1" applyBorder="1" applyAlignment="1">
      <alignment horizontal="center"/>
    </xf>
    <xf numFmtId="0" fontId="8" fillId="8" borderId="14" xfId="4" applyFont="1" applyFill="1" applyBorder="1" applyAlignment="1">
      <alignment horizontal="center"/>
    </xf>
    <xf numFmtId="0" fontId="21" fillId="13" borderId="14" xfId="4" applyFont="1" applyFill="1" applyBorder="1" applyAlignment="1">
      <alignment horizontal="center"/>
    </xf>
    <xf numFmtId="0" fontId="21" fillId="13" borderId="15" xfId="4" applyFont="1" applyFill="1" applyBorder="1" applyAlignment="1">
      <alignment horizontal="center"/>
    </xf>
    <xf numFmtId="0" fontId="22" fillId="3" borderId="57" xfId="0" applyFont="1" applyFill="1" applyBorder="1" applyAlignment="1">
      <alignment horizontal="center"/>
    </xf>
    <xf numFmtId="0" fontId="11" fillId="15" borderId="26" xfId="0" applyFont="1" applyFill="1" applyBorder="1"/>
    <xf numFmtId="0" fontId="11" fillId="15" borderId="31" xfId="0" applyFont="1" applyFill="1" applyBorder="1"/>
    <xf numFmtId="0" fontId="11" fillId="2" borderId="16" xfId="0" applyFont="1" applyFill="1" applyBorder="1"/>
    <xf numFmtId="0" fontId="22" fillId="2" borderId="13" xfId="0" applyFont="1" applyFill="1" applyBorder="1" applyAlignment="1">
      <alignment horizontal="center"/>
    </xf>
    <xf numFmtId="0" fontId="20" fillId="2" borderId="33" xfId="0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3" borderId="15" xfId="0" applyFont="1" applyFill="1" applyBorder="1" applyAlignment="1">
      <alignment horizontal="center" vertical="center"/>
    </xf>
    <xf numFmtId="0" fontId="22" fillId="17" borderId="15" xfId="0" applyFont="1" applyFill="1" applyBorder="1" applyAlignment="1">
      <alignment horizontal="center" vertical="center"/>
    </xf>
    <xf numFmtId="0" fontId="22" fillId="6" borderId="15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/>
    </xf>
    <xf numFmtId="0" fontId="21" fillId="2" borderId="17" xfId="0" applyFont="1" applyFill="1" applyBorder="1" applyAlignment="1">
      <alignment horizontal="center"/>
    </xf>
    <xf numFmtId="0" fontId="11" fillId="2" borderId="72" xfId="0" applyFont="1" applyFill="1" applyBorder="1"/>
    <xf numFmtId="0" fontId="11" fillId="2" borderId="64" xfId="0" applyFont="1" applyFill="1" applyBorder="1"/>
    <xf numFmtId="0" fontId="8" fillId="2" borderId="19" xfId="0" applyFont="1" applyFill="1" applyBorder="1" applyAlignment="1">
      <alignment horizontal="center"/>
    </xf>
    <xf numFmtId="0" fontId="22" fillId="2" borderId="2" xfId="0" applyFont="1" applyFill="1" applyBorder="1"/>
    <xf numFmtId="2" fontId="16" fillId="2" borderId="9" xfId="0" applyNumberFormat="1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 wrapText="1"/>
    </xf>
    <xf numFmtId="0" fontId="3" fillId="20" borderId="6" xfId="0" applyFont="1" applyFill="1" applyBorder="1" applyAlignment="1">
      <alignment horizontal="center" wrapText="1"/>
    </xf>
    <xf numFmtId="0" fontId="3" fillId="23" borderId="7" xfId="0" applyFont="1" applyFill="1" applyBorder="1" applyAlignment="1">
      <alignment horizontal="center" wrapText="1"/>
    </xf>
    <xf numFmtId="0" fontId="2" fillId="2" borderId="47" xfId="0" applyFont="1" applyFill="1" applyBorder="1" applyAlignment="1">
      <alignment horizontal="center"/>
    </xf>
    <xf numFmtId="0" fontId="3" fillId="20" borderId="7" xfId="0" applyFont="1" applyFill="1" applyBorder="1" applyAlignment="1">
      <alignment horizontal="center" wrapText="1"/>
    </xf>
    <xf numFmtId="0" fontId="3" fillId="7" borderId="8" xfId="0" applyFont="1" applyFill="1" applyBorder="1" applyAlignment="1">
      <alignment horizontal="center" wrapText="1"/>
    </xf>
    <xf numFmtId="0" fontId="20" fillId="20" borderId="1" xfId="0" applyFont="1" applyFill="1" applyBorder="1" applyAlignment="1">
      <alignment horizontal="center"/>
    </xf>
    <xf numFmtId="0" fontId="20" fillId="7" borderId="2" xfId="0" applyFont="1" applyFill="1" applyBorder="1" applyAlignment="1">
      <alignment horizontal="center"/>
    </xf>
    <xf numFmtId="0" fontId="20" fillId="13" borderId="2" xfId="0" applyFont="1" applyFill="1" applyBorder="1" applyAlignment="1">
      <alignment horizontal="center"/>
    </xf>
    <xf numFmtId="0" fontId="20" fillId="23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20" fillId="20" borderId="2" xfId="0" applyFont="1" applyFill="1" applyBorder="1" applyAlignment="1">
      <alignment horizontal="center"/>
    </xf>
    <xf numFmtId="0" fontId="20" fillId="13" borderId="2" xfId="0" applyFont="1" applyFill="1" applyBorder="1" applyAlignment="1">
      <alignment horizontal="center" wrapText="1"/>
    </xf>
    <xf numFmtId="0" fontId="20" fillId="7" borderId="3" xfId="0" applyFont="1" applyFill="1" applyBorder="1" applyAlignment="1">
      <alignment horizontal="center"/>
    </xf>
    <xf numFmtId="0" fontId="8" fillId="2" borderId="26" xfId="4" applyFont="1" applyFill="1" applyBorder="1" applyAlignment="1">
      <alignment horizontal="center"/>
    </xf>
    <xf numFmtId="0" fontId="8" fillId="2" borderId="16" xfId="4" applyFont="1" applyFill="1" applyBorder="1" applyAlignment="1">
      <alignment horizontal="center"/>
    </xf>
    <xf numFmtId="0" fontId="11" fillId="23" borderId="0" xfId="0" applyFont="1" applyFill="1"/>
    <xf numFmtId="0" fontId="22" fillId="20" borderId="1" xfId="0" applyFont="1" applyFill="1" applyBorder="1" applyAlignment="1">
      <alignment horizontal="center"/>
    </xf>
    <xf numFmtId="0" fontId="22" fillId="23" borderId="2" xfId="0" applyFont="1" applyFill="1" applyBorder="1" applyAlignment="1">
      <alignment horizontal="center"/>
    </xf>
    <xf numFmtId="0" fontId="22" fillId="20" borderId="2" xfId="0" applyFont="1" applyFill="1" applyBorder="1" applyAlignment="1">
      <alignment horizontal="center"/>
    </xf>
    <xf numFmtId="0" fontId="22" fillId="22" borderId="4" xfId="0" applyFont="1" applyFill="1" applyBorder="1" applyAlignment="1">
      <alignment horizontal="center" wrapText="1"/>
    </xf>
    <xf numFmtId="0" fontId="22" fillId="20" borderId="6" xfId="0" applyFont="1" applyFill="1" applyBorder="1" applyAlignment="1">
      <alignment horizontal="center" wrapText="1"/>
    </xf>
    <xf numFmtId="0" fontId="22" fillId="23" borderId="7" xfId="0" applyFont="1" applyFill="1" applyBorder="1" applyAlignment="1">
      <alignment horizontal="center" wrapText="1"/>
    </xf>
    <xf numFmtId="0" fontId="22" fillId="20" borderId="7" xfId="0" applyFont="1" applyFill="1" applyBorder="1" applyAlignment="1">
      <alignment horizontal="center" wrapText="1"/>
    </xf>
    <xf numFmtId="0" fontId="22" fillId="8" borderId="8" xfId="0" applyFont="1" applyFill="1" applyBorder="1" applyAlignment="1">
      <alignment horizontal="center" wrapText="1"/>
    </xf>
    <xf numFmtId="2" fontId="22" fillId="2" borderId="17" xfId="0" applyNumberFormat="1" applyFont="1" applyFill="1" applyBorder="1" applyAlignment="1">
      <alignment horizontal="center"/>
    </xf>
    <xf numFmtId="0" fontId="22" fillId="22" borderId="19" xfId="0" applyFont="1" applyFill="1" applyBorder="1" applyAlignment="1">
      <alignment horizontal="center" wrapText="1"/>
    </xf>
    <xf numFmtId="0" fontId="11" fillId="0" borderId="15" xfId="0" applyFont="1" applyBorder="1"/>
    <xf numFmtId="0" fontId="11" fillId="0" borderId="20" xfId="0" applyFont="1" applyBorder="1" applyAlignment="1">
      <alignment horizontal="center"/>
    </xf>
    <xf numFmtId="0" fontId="11" fillId="0" borderId="14" xfId="0" applyFont="1" applyBorder="1"/>
    <xf numFmtId="0" fontId="11" fillId="2" borderId="70" xfId="0" applyFont="1" applyFill="1" applyBorder="1" applyAlignment="1">
      <alignment horizontal="center"/>
    </xf>
    <xf numFmtId="0" fontId="11" fillId="2" borderId="55" xfId="0" applyFont="1" applyFill="1" applyBorder="1" applyAlignment="1">
      <alignment horizontal="center"/>
    </xf>
    <xf numFmtId="0" fontId="11" fillId="2" borderId="44" xfId="0" applyFont="1" applyFill="1" applyBorder="1" applyAlignment="1">
      <alignment horizontal="center"/>
    </xf>
    <xf numFmtId="2" fontId="15" fillId="2" borderId="9" xfId="0" applyNumberFormat="1" applyFont="1" applyFill="1" applyBorder="1" applyAlignment="1">
      <alignment horizontal="center"/>
    </xf>
    <xf numFmtId="0" fontId="8" fillId="2" borderId="7" xfId="4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1" fillId="2" borderId="6" xfId="0" applyFont="1" applyFill="1" applyBorder="1"/>
    <xf numFmtId="0" fontId="11" fillId="3" borderId="32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21" fillId="3" borderId="7" xfId="4" applyFont="1" applyFill="1" applyBorder="1" applyAlignment="1">
      <alignment horizontal="center"/>
    </xf>
    <xf numFmtId="0" fontId="21" fillId="3" borderId="8" xfId="4" applyFont="1" applyFill="1" applyBorder="1" applyAlignment="1">
      <alignment horizontal="center"/>
    </xf>
    <xf numFmtId="0" fontId="21" fillId="3" borderId="31" xfId="4" applyFont="1" applyFill="1" applyBorder="1" applyAlignment="1">
      <alignment horizontal="center"/>
    </xf>
    <xf numFmtId="0" fontId="8" fillId="3" borderId="7" xfId="4" applyFont="1" applyFill="1" applyBorder="1" applyAlignment="1">
      <alignment horizontal="center"/>
    </xf>
    <xf numFmtId="0" fontId="8" fillId="3" borderId="31" xfId="4" applyFont="1" applyFill="1" applyBorder="1" applyAlignment="1">
      <alignment horizontal="center"/>
    </xf>
    <xf numFmtId="0" fontId="8" fillId="3" borderId="6" xfId="4" applyFont="1" applyFill="1" applyBorder="1" applyAlignment="1">
      <alignment horizontal="center"/>
    </xf>
    <xf numFmtId="0" fontId="22" fillId="23" borderId="35" xfId="0" applyFont="1" applyFill="1" applyBorder="1" applyAlignment="1">
      <alignment horizontal="right"/>
    </xf>
    <xf numFmtId="0" fontId="11" fillId="7" borderId="24" xfId="0" applyFont="1" applyFill="1" applyBorder="1"/>
    <xf numFmtId="0" fontId="22" fillId="2" borderId="43" xfId="0" applyFont="1" applyFill="1" applyBorder="1" applyAlignment="1">
      <alignment horizontal="center"/>
    </xf>
    <xf numFmtId="0" fontId="20" fillId="24" borderId="2" xfId="0" applyFont="1" applyFill="1" applyBorder="1" applyAlignment="1">
      <alignment horizontal="center"/>
    </xf>
    <xf numFmtId="0" fontId="3" fillId="24" borderId="7" xfId="0" applyFont="1" applyFill="1" applyBorder="1" applyAlignment="1">
      <alignment horizontal="center" wrapText="1"/>
    </xf>
    <xf numFmtId="0" fontId="20" fillId="2" borderId="46" xfId="0" applyFont="1" applyFill="1" applyBorder="1" applyAlignment="1">
      <alignment horizontal="center" wrapText="1"/>
    </xf>
    <xf numFmtId="0" fontId="2" fillId="24" borderId="13" xfId="0" applyFont="1" applyFill="1" applyBorder="1" applyAlignment="1">
      <alignment horizontal="center"/>
    </xf>
    <xf numFmtId="0" fontId="2" fillId="24" borderId="30" xfId="0" applyFont="1" applyFill="1" applyBorder="1" applyAlignment="1">
      <alignment horizontal="center" wrapText="1"/>
    </xf>
    <xf numFmtId="0" fontId="24" fillId="8" borderId="14" xfId="0" applyFont="1" applyFill="1" applyBorder="1" applyAlignment="1">
      <alignment horizontal="center"/>
    </xf>
    <xf numFmtId="0" fontId="24" fillId="8" borderId="26" xfId="0" applyFont="1" applyFill="1" applyBorder="1" applyAlignment="1">
      <alignment horizontal="center"/>
    </xf>
    <xf numFmtId="0" fontId="24" fillId="8" borderId="15" xfId="0" applyFont="1" applyFill="1" applyBorder="1" applyAlignment="1">
      <alignment horizontal="center"/>
    </xf>
    <xf numFmtId="0" fontId="24" fillId="8" borderId="37" xfId="0" applyFont="1" applyFill="1" applyBorder="1" applyAlignment="1">
      <alignment horizontal="center"/>
    </xf>
    <xf numFmtId="0" fontId="24" fillId="8" borderId="50" xfId="0" applyFont="1" applyFill="1" applyBorder="1" applyAlignment="1">
      <alignment horizontal="center"/>
    </xf>
    <xf numFmtId="0" fontId="24" fillId="8" borderId="25" xfId="0" applyFont="1" applyFill="1" applyBorder="1" applyAlignment="1">
      <alignment horizontal="center"/>
    </xf>
    <xf numFmtId="0" fontId="15" fillId="8" borderId="41" xfId="0" applyFont="1" applyFill="1" applyBorder="1" applyAlignment="1">
      <alignment horizontal="center"/>
    </xf>
    <xf numFmtId="0" fontId="15" fillId="8" borderId="12" xfId="0" applyFont="1" applyFill="1" applyBorder="1" applyAlignment="1">
      <alignment horizontal="center"/>
    </xf>
    <xf numFmtId="0" fontId="24" fillId="25" borderId="14" xfId="0" applyFont="1" applyFill="1" applyBorder="1" applyAlignment="1">
      <alignment horizontal="center"/>
    </xf>
    <xf numFmtId="0" fontId="24" fillId="25" borderId="26" xfId="0" applyFont="1" applyFill="1" applyBorder="1" applyAlignment="1">
      <alignment horizontal="center"/>
    </xf>
    <xf numFmtId="0" fontId="24" fillId="25" borderId="15" xfId="0" applyFont="1" applyFill="1" applyBorder="1" applyAlignment="1">
      <alignment horizontal="center"/>
    </xf>
    <xf numFmtId="0" fontId="24" fillId="25" borderId="37" xfId="0" applyFont="1" applyFill="1" applyBorder="1" applyAlignment="1">
      <alignment horizontal="center"/>
    </xf>
    <xf numFmtId="0" fontId="24" fillId="25" borderId="50" xfId="0" applyFont="1" applyFill="1" applyBorder="1" applyAlignment="1">
      <alignment horizontal="center"/>
    </xf>
    <xf numFmtId="0" fontId="24" fillId="25" borderId="25" xfId="0" applyFont="1" applyFill="1" applyBorder="1" applyAlignment="1">
      <alignment horizontal="center"/>
    </xf>
    <xf numFmtId="0" fontId="15" fillId="25" borderId="41" xfId="0" applyFont="1" applyFill="1" applyBorder="1" applyAlignment="1">
      <alignment horizontal="center"/>
    </xf>
    <xf numFmtId="0" fontId="15" fillId="25" borderId="12" xfId="0" applyFont="1" applyFill="1" applyBorder="1" applyAlignment="1">
      <alignment horizontal="center"/>
    </xf>
    <xf numFmtId="0" fontId="20" fillId="23" borderId="48" xfId="0" applyFont="1" applyFill="1" applyBorder="1" applyAlignment="1">
      <alignment horizontal="center"/>
    </xf>
    <xf numFmtId="0" fontId="20" fillId="23" borderId="46" xfId="0" applyFont="1" applyFill="1" applyBorder="1" applyAlignment="1">
      <alignment horizontal="center"/>
    </xf>
    <xf numFmtId="0" fontId="3" fillId="7" borderId="13" xfId="0" applyFont="1" applyFill="1" applyBorder="1" applyAlignment="1">
      <alignment horizontal="center" wrapText="1"/>
    </xf>
    <xf numFmtId="0" fontId="3" fillId="7" borderId="30" xfId="0" applyFont="1" applyFill="1" applyBorder="1" applyAlignment="1">
      <alignment horizontal="center" wrapText="1"/>
    </xf>
    <xf numFmtId="0" fontId="24" fillId="2" borderId="41" xfId="0" applyFont="1" applyFill="1" applyBorder="1" applyAlignment="1">
      <alignment horizontal="center"/>
    </xf>
    <xf numFmtId="0" fontId="24" fillId="7" borderId="41" xfId="0" applyFont="1" applyFill="1" applyBorder="1" applyAlignment="1">
      <alignment horizontal="center"/>
    </xf>
    <xf numFmtId="0" fontId="24" fillId="25" borderId="41" xfId="0" applyFont="1" applyFill="1" applyBorder="1" applyAlignment="1">
      <alignment horizontal="center"/>
    </xf>
    <xf numFmtId="0" fontId="24" fillId="8" borderId="41" xfId="0" applyFont="1" applyFill="1" applyBorder="1" applyAlignment="1">
      <alignment horizontal="center"/>
    </xf>
    <xf numFmtId="0" fontId="24" fillId="2" borderId="44" xfId="0" applyFont="1" applyFill="1" applyBorder="1" applyAlignment="1">
      <alignment horizontal="center"/>
    </xf>
    <xf numFmtId="0" fontId="15" fillId="2" borderId="68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0" fillId="2" borderId="66" xfId="0" applyFont="1" applyFill="1" applyBorder="1" applyAlignment="1">
      <alignment horizontal="center" wrapText="1"/>
    </xf>
    <xf numFmtId="0" fontId="15" fillId="2" borderId="44" xfId="0" applyFont="1" applyFill="1" applyBorder="1" applyAlignment="1">
      <alignment horizontal="center"/>
    </xf>
    <xf numFmtId="0" fontId="11" fillId="7" borderId="56" xfId="0" applyFont="1" applyFill="1" applyBorder="1" applyAlignment="1">
      <alignment horizontal="center"/>
    </xf>
    <xf numFmtId="0" fontId="8" fillId="10" borderId="15" xfId="4" applyFont="1" applyFill="1" applyBorder="1" applyAlignment="1">
      <alignment horizontal="center"/>
    </xf>
    <xf numFmtId="0" fontId="8" fillId="10" borderId="20" xfId="4" applyFont="1" applyFill="1" applyBorder="1" applyAlignment="1">
      <alignment horizontal="center"/>
    </xf>
    <xf numFmtId="0" fontId="8" fillId="10" borderId="26" xfId="4" applyFont="1" applyFill="1" applyBorder="1" applyAlignment="1">
      <alignment horizontal="center"/>
    </xf>
    <xf numFmtId="0" fontId="8" fillId="10" borderId="25" xfId="4" applyFont="1" applyFill="1" applyBorder="1" applyAlignment="1">
      <alignment horizontal="center"/>
    </xf>
    <xf numFmtId="0" fontId="8" fillId="10" borderId="14" xfId="4" applyFont="1" applyFill="1" applyBorder="1" applyAlignment="1">
      <alignment horizontal="center"/>
    </xf>
    <xf numFmtId="0" fontId="8" fillId="4" borderId="65" xfId="4" applyFont="1" applyFill="1" applyBorder="1" applyAlignment="1">
      <alignment horizontal="center"/>
    </xf>
    <xf numFmtId="49" fontId="8" fillId="3" borderId="17" xfId="2" applyNumberFormat="1" applyFont="1" applyFill="1" applyBorder="1" applyAlignment="1">
      <alignment horizontal="left"/>
    </xf>
    <xf numFmtId="0" fontId="11" fillId="3" borderId="17" xfId="0" applyFont="1" applyFill="1" applyBorder="1"/>
    <xf numFmtId="49" fontId="8" fillId="3" borderId="17" xfId="3" applyNumberFormat="1" applyFont="1" applyFill="1" applyBorder="1" applyAlignment="1">
      <alignment horizontal="left" vertical="center"/>
    </xf>
    <xf numFmtId="49" fontId="8" fillId="6" borderId="17" xfId="2" applyNumberFormat="1" applyFont="1" applyFill="1" applyBorder="1"/>
    <xf numFmtId="49" fontId="8" fillId="7" borderId="17" xfId="2" applyNumberFormat="1" applyFont="1" applyFill="1" applyBorder="1"/>
    <xf numFmtId="0" fontId="11" fillId="7" borderId="17" xfId="0" applyFont="1" applyFill="1" applyBorder="1"/>
    <xf numFmtId="0" fontId="11" fillId="6" borderId="17" xfId="0" applyFont="1" applyFill="1" applyBorder="1"/>
    <xf numFmtId="49" fontId="8" fillId="3" borderId="17" xfId="3" applyNumberFormat="1" applyFont="1" applyFill="1" applyBorder="1" applyAlignment="1">
      <alignment horizontal="left"/>
    </xf>
    <xf numFmtId="0" fontId="24" fillId="3" borderId="17" xfId="0" applyFont="1" applyFill="1" applyBorder="1"/>
    <xf numFmtId="49" fontId="8" fillId="6" borderId="66" xfId="2" applyNumberFormat="1" applyFont="1" applyFill="1" applyBorder="1"/>
    <xf numFmtId="49" fontId="8" fillId="17" borderId="17" xfId="2" applyNumberFormat="1" applyFont="1" applyFill="1" applyBorder="1"/>
    <xf numFmtId="0" fontId="0" fillId="2" borderId="18" xfId="0" applyFill="1" applyBorder="1" applyAlignment="1">
      <alignment horizontal="center"/>
    </xf>
    <xf numFmtId="0" fontId="22" fillId="2" borderId="51" xfId="0" applyFont="1" applyFill="1" applyBorder="1" applyAlignment="1">
      <alignment horizontal="center"/>
    </xf>
    <xf numFmtId="1" fontId="22" fillId="2" borderId="19" xfId="0" applyNumberFormat="1" applyFont="1" applyFill="1" applyBorder="1" applyAlignment="1">
      <alignment horizontal="center"/>
    </xf>
    <xf numFmtId="0" fontId="2" fillId="0" borderId="0" xfId="0" applyFont="1"/>
    <xf numFmtId="0" fontId="17" fillId="2" borderId="48" xfId="0" applyFont="1" applyFill="1" applyBorder="1"/>
    <xf numFmtId="0" fontId="2" fillId="2" borderId="0" xfId="0" applyFont="1" applyFill="1"/>
    <xf numFmtId="0" fontId="20" fillId="21" borderId="48" xfId="0" applyFont="1" applyFill="1" applyBorder="1" applyAlignment="1">
      <alignment horizontal="center"/>
    </xf>
    <xf numFmtId="0" fontId="11" fillId="21" borderId="46" xfId="0" applyFont="1" applyFill="1" applyBorder="1" applyAlignment="1">
      <alignment horizontal="center" wrapText="1"/>
    </xf>
    <xf numFmtId="0" fontId="18" fillId="17" borderId="24" xfId="1" applyFont="1" applyFill="1" applyBorder="1" applyAlignment="1">
      <alignment horizontal="left"/>
    </xf>
    <xf numFmtId="0" fontId="18" fillId="17" borderId="25" xfId="1" applyFont="1" applyFill="1" applyBorder="1" applyAlignment="1">
      <alignment horizontal="left"/>
    </xf>
    <xf numFmtId="0" fontId="8" fillId="17" borderId="17" xfId="1" applyFont="1" applyFill="1" applyBorder="1" applyAlignment="1">
      <alignment horizontal="left"/>
    </xf>
    <xf numFmtId="0" fontId="22" fillId="7" borderId="15" xfId="0" applyFont="1" applyFill="1" applyBorder="1" applyAlignment="1">
      <alignment horizontal="center" vertical="center"/>
    </xf>
    <xf numFmtId="0" fontId="22" fillId="3" borderId="14" xfId="0" applyFont="1" applyFill="1" applyBorder="1" applyAlignment="1">
      <alignment horizontal="center" vertical="center"/>
    </xf>
    <xf numFmtId="0" fontId="22" fillId="17" borderId="14" xfId="0" applyFont="1" applyFill="1" applyBorder="1" applyAlignment="1">
      <alignment horizontal="center" vertical="center"/>
    </xf>
    <xf numFmtId="0" fontId="22" fillId="6" borderId="14" xfId="0" applyFont="1" applyFill="1" applyBorder="1" applyAlignment="1">
      <alignment horizontal="center" vertical="center"/>
    </xf>
    <xf numFmtId="0" fontId="22" fillId="7" borderId="14" xfId="0" applyFont="1" applyFill="1" applyBorder="1" applyAlignment="1">
      <alignment horizontal="center" vertical="center"/>
    </xf>
    <xf numFmtId="0" fontId="22" fillId="11" borderId="69" xfId="0" applyFont="1" applyFill="1" applyBorder="1" applyAlignment="1">
      <alignment horizontal="center"/>
    </xf>
    <xf numFmtId="0" fontId="11" fillId="26" borderId="11" xfId="0" applyFont="1" applyFill="1" applyBorder="1" applyAlignment="1">
      <alignment horizontal="center"/>
    </xf>
    <xf numFmtId="0" fontId="11" fillId="26" borderId="15" xfId="0" applyFont="1" applyFill="1" applyBorder="1" applyAlignment="1">
      <alignment horizontal="center"/>
    </xf>
    <xf numFmtId="0" fontId="22" fillId="26" borderId="15" xfId="0" applyFont="1" applyFill="1" applyBorder="1" applyAlignment="1">
      <alignment horizontal="center"/>
    </xf>
    <xf numFmtId="0" fontId="8" fillId="26" borderId="15" xfId="4" applyFont="1" applyFill="1" applyBorder="1" applyAlignment="1">
      <alignment horizontal="center"/>
    </xf>
    <xf numFmtId="0" fontId="11" fillId="26" borderId="11" xfId="0" applyFont="1" applyFill="1" applyBorder="1"/>
    <xf numFmtId="0" fontId="11" fillId="26" borderId="37" xfId="0" applyFont="1" applyFill="1" applyBorder="1" applyAlignment="1">
      <alignment horizontal="center"/>
    </xf>
    <xf numFmtId="0" fontId="11" fillId="26" borderId="56" xfId="0" applyFont="1" applyFill="1" applyBorder="1" applyAlignment="1">
      <alignment horizontal="center"/>
    </xf>
    <xf numFmtId="0" fontId="22" fillId="26" borderId="11" xfId="0" applyFont="1" applyFill="1" applyBorder="1" applyAlignment="1">
      <alignment horizontal="center"/>
    </xf>
    <xf numFmtId="0" fontId="11" fillId="26" borderId="74" xfId="0" applyFont="1" applyFill="1" applyBorder="1" applyAlignment="1">
      <alignment horizontal="center"/>
    </xf>
    <xf numFmtId="0" fontId="11" fillId="26" borderId="15" xfId="0" applyFont="1" applyFill="1" applyBorder="1"/>
    <xf numFmtId="0" fontId="11" fillId="26" borderId="25" xfId="0" applyFont="1" applyFill="1" applyBorder="1" applyAlignment="1">
      <alignment horizontal="center"/>
    </xf>
    <xf numFmtId="0" fontId="11" fillId="26" borderId="14" xfId="0" applyFont="1" applyFill="1" applyBorder="1" applyAlignment="1">
      <alignment horizontal="center"/>
    </xf>
    <xf numFmtId="0" fontId="11" fillId="26" borderId="24" xfId="0" applyFont="1" applyFill="1" applyBorder="1" applyAlignment="1">
      <alignment horizontal="center"/>
    </xf>
    <xf numFmtId="0" fontId="11" fillId="26" borderId="16" xfId="0" applyFont="1" applyFill="1" applyBorder="1" applyAlignment="1">
      <alignment horizontal="center"/>
    </xf>
    <xf numFmtId="0" fontId="11" fillId="26" borderId="26" xfId="0" applyFont="1" applyFill="1" applyBorder="1" applyAlignment="1">
      <alignment horizontal="center"/>
    </xf>
    <xf numFmtId="0" fontId="11" fillId="26" borderId="20" xfId="0" applyFont="1" applyFill="1" applyBorder="1" applyAlignment="1">
      <alignment horizontal="center"/>
    </xf>
    <xf numFmtId="0" fontId="22" fillId="26" borderId="25" xfId="0" applyFont="1" applyFill="1" applyBorder="1" applyAlignment="1">
      <alignment horizontal="center"/>
    </xf>
    <xf numFmtId="0" fontId="22" fillId="26" borderId="20" xfId="0" applyFont="1" applyFill="1" applyBorder="1" applyAlignment="1">
      <alignment horizontal="center"/>
    </xf>
    <xf numFmtId="0" fontId="22" fillId="26" borderId="14" xfId="0" applyFont="1" applyFill="1" applyBorder="1" applyAlignment="1">
      <alignment horizontal="center"/>
    </xf>
    <xf numFmtId="0" fontId="8" fillId="26" borderId="25" xfId="4" applyFont="1" applyFill="1" applyBorder="1" applyAlignment="1">
      <alignment horizontal="center"/>
    </xf>
    <xf numFmtId="0" fontId="22" fillId="26" borderId="15" xfId="0" applyFont="1" applyFill="1" applyBorder="1"/>
    <xf numFmtId="0" fontId="22" fillId="26" borderId="24" xfId="0" applyFont="1" applyFill="1" applyBorder="1" applyAlignment="1">
      <alignment horizontal="center"/>
    </xf>
    <xf numFmtId="0" fontId="22" fillId="26" borderId="16" xfId="0" applyFont="1" applyFill="1" applyBorder="1" applyAlignment="1">
      <alignment horizontal="center"/>
    </xf>
    <xf numFmtId="0" fontId="22" fillId="26" borderId="26" xfId="0" applyFont="1" applyFill="1" applyBorder="1" applyAlignment="1">
      <alignment horizontal="center"/>
    </xf>
    <xf numFmtId="0" fontId="21" fillId="26" borderId="25" xfId="4" applyFont="1" applyFill="1" applyBorder="1" applyAlignment="1">
      <alignment horizontal="center"/>
    </xf>
    <xf numFmtId="0" fontId="21" fillId="26" borderId="15" xfId="4" applyFont="1" applyFill="1" applyBorder="1" applyAlignment="1">
      <alignment horizontal="center"/>
    </xf>
    <xf numFmtId="0" fontId="21" fillId="26" borderId="24" xfId="4" applyFont="1" applyFill="1" applyBorder="1" applyAlignment="1">
      <alignment horizontal="center"/>
    </xf>
    <xf numFmtId="0" fontId="21" fillId="26" borderId="16" xfId="4" applyFont="1" applyFill="1" applyBorder="1" applyAlignment="1">
      <alignment horizontal="center"/>
    </xf>
    <xf numFmtId="0" fontId="21" fillId="26" borderId="26" xfId="4" applyFont="1" applyFill="1" applyBorder="1" applyAlignment="1">
      <alignment horizontal="center"/>
    </xf>
    <xf numFmtId="0" fontId="21" fillId="26" borderId="20" xfId="4" applyFont="1" applyFill="1" applyBorder="1" applyAlignment="1">
      <alignment horizontal="center"/>
    </xf>
    <xf numFmtId="0" fontId="8" fillId="26" borderId="14" xfId="4" applyFont="1" applyFill="1" applyBorder="1" applyAlignment="1">
      <alignment horizontal="center"/>
    </xf>
    <xf numFmtId="0" fontId="8" fillId="26" borderId="20" xfId="4" applyFont="1" applyFill="1" applyBorder="1" applyAlignment="1">
      <alignment horizontal="center"/>
    </xf>
    <xf numFmtId="0" fontId="8" fillId="26" borderId="26" xfId="4" applyFont="1" applyFill="1" applyBorder="1" applyAlignment="1">
      <alignment horizontal="center"/>
    </xf>
    <xf numFmtId="0" fontId="22" fillId="26" borderId="35" xfId="0" applyFont="1" applyFill="1" applyBorder="1" applyAlignment="1">
      <alignment horizontal="right"/>
    </xf>
    <xf numFmtId="0" fontId="22" fillId="5" borderId="24" xfId="0" applyFont="1" applyFill="1" applyBorder="1" applyAlignment="1">
      <alignment horizontal="center"/>
    </xf>
    <xf numFmtId="0" fontId="22" fillId="15" borderId="24" xfId="0" applyFont="1" applyFill="1" applyBorder="1" applyAlignment="1">
      <alignment horizontal="center"/>
    </xf>
    <xf numFmtId="0" fontId="22" fillId="8" borderId="24" xfId="0" applyFont="1" applyFill="1" applyBorder="1" applyAlignment="1">
      <alignment horizontal="center"/>
    </xf>
    <xf numFmtId="0" fontId="22" fillId="14" borderId="69" xfId="0" applyFont="1" applyFill="1" applyBorder="1" applyAlignment="1">
      <alignment horizontal="center"/>
    </xf>
    <xf numFmtId="0" fontId="22" fillId="26" borderId="69" xfId="0" applyFont="1" applyFill="1" applyBorder="1" applyAlignment="1">
      <alignment horizontal="center"/>
    </xf>
    <xf numFmtId="0" fontId="22" fillId="13" borderId="69" xfId="0" applyFont="1" applyFill="1" applyBorder="1" applyAlignment="1">
      <alignment horizontal="center"/>
    </xf>
    <xf numFmtId="0" fontId="22" fillId="6" borderId="69" xfId="0" applyFont="1" applyFill="1" applyBorder="1" applyAlignment="1">
      <alignment horizontal="center"/>
    </xf>
    <xf numFmtId="0" fontId="22" fillId="8" borderId="69" xfId="0" applyFont="1" applyFill="1" applyBorder="1" applyAlignment="1">
      <alignment horizontal="center"/>
    </xf>
    <xf numFmtId="0" fontId="22" fillId="23" borderId="69" xfId="0" applyFont="1" applyFill="1" applyBorder="1" applyAlignment="1">
      <alignment horizontal="center"/>
    </xf>
    <xf numFmtId="0" fontId="22" fillId="13" borderId="68" xfId="0" applyFont="1" applyFill="1" applyBorder="1" applyAlignment="1">
      <alignment horizontal="center"/>
    </xf>
    <xf numFmtId="0" fontId="22" fillId="18" borderId="69" xfId="0" applyFont="1" applyFill="1" applyBorder="1" applyAlignment="1">
      <alignment horizontal="center"/>
    </xf>
    <xf numFmtId="0" fontId="22" fillId="15" borderId="30" xfId="0" applyFont="1" applyFill="1" applyBorder="1" applyAlignment="1">
      <alignment horizontal="center"/>
    </xf>
    <xf numFmtId="0" fontId="22" fillId="13" borderId="13" xfId="0" applyFont="1" applyFill="1" applyBorder="1" applyAlignment="1">
      <alignment horizontal="center"/>
    </xf>
    <xf numFmtId="0" fontId="22" fillId="8" borderId="17" xfId="0" applyFont="1" applyFill="1" applyBorder="1" applyAlignment="1">
      <alignment horizontal="center"/>
    </xf>
    <xf numFmtId="0" fontId="22" fillId="18" borderId="17" xfId="0" applyFont="1" applyFill="1" applyBorder="1" applyAlignment="1">
      <alignment horizontal="center"/>
    </xf>
    <xf numFmtId="0" fontId="22" fillId="3" borderId="13" xfId="0" applyFont="1" applyFill="1" applyBorder="1" applyAlignment="1">
      <alignment horizontal="center"/>
    </xf>
    <xf numFmtId="0" fontId="22" fillId="3" borderId="19" xfId="0" applyFont="1" applyFill="1" applyBorder="1" applyAlignment="1">
      <alignment horizontal="center"/>
    </xf>
    <xf numFmtId="0" fontId="11" fillId="2" borderId="74" xfId="0" applyFont="1" applyFill="1" applyBorder="1"/>
    <xf numFmtId="0" fontId="11" fillId="2" borderId="27" xfId="0" applyFont="1" applyFill="1" applyBorder="1"/>
    <xf numFmtId="0" fontId="22" fillId="2" borderId="27" xfId="0" applyFont="1" applyFill="1" applyBorder="1"/>
    <xf numFmtId="0" fontId="11" fillId="0" borderId="40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22" fillId="2" borderId="1" xfId="0" applyFont="1" applyFill="1" applyBorder="1"/>
    <xf numFmtId="0" fontId="22" fillId="2" borderId="3" xfId="0" applyFont="1" applyFill="1" applyBorder="1"/>
    <xf numFmtId="0" fontId="29" fillId="0" borderId="33" xfId="0" applyFont="1" applyBorder="1"/>
    <xf numFmtId="0" fontId="29" fillId="0" borderId="34" xfId="0" applyFont="1" applyBorder="1"/>
    <xf numFmtId="0" fontId="29" fillId="0" borderId="39" xfId="0" applyFont="1" applyBorder="1"/>
    <xf numFmtId="0" fontId="29" fillId="0" borderId="60" xfId="0" applyFont="1" applyBorder="1" applyAlignment="1">
      <alignment horizontal="center"/>
    </xf>
    <xf numFmtId="0" fontId="29" fillId="2" borderId="17" xfId="0" applyFont="1" applyFill="1" applyBorder="1" applyAlignment="1">
      <alignment horizontal="center"/>
    </xf>
    <xf numFmtId="0" fontId="29" fillId="7" borderId="17" xfId="0" applyFont="1" applyFill="1" applyBorder="1" applyAlignment="1">
      <alignment horizontal="center"/>
    </xf>
    <xf numFmtId="0" fontId="29" fillId="25" borderId="17" xfId="0" applyFont="1" applyFill="1" applyBorder="1" applyAlignment="1">
      <alignment horizontal="center"/>
    </xf>
    <xf numFmtId="0" fontId="29" fillId="8" borderId="17" xfId="0" applyFont="1" applyFill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22" fillId="2" borderId="39" xfId="0" applyFont="1" applyFill="1" applyBorder="1"/>
    <xf numFmtId="0" fontId="22" fillId="0" borderId="69" xfId="0" applyFont="1" applyBorder="1" applyAlignment="1">
      <alignment horizontal="center"/>
    </xf>
    <xf numFmtId="0" fontId="22" fillId="0" borderId="68" xfId="0" applyFont="1" applyBorder="1" applyAlignment="1">
      <alignment horizontal="center"/>
    </xf>
    <xf numFmtId="0" fontId="8" fillId="2" borderId="14" xfId="4" applyFont="1" applyFill="1" applyBorder="1"/>
    <xf numFmtId="0" fontId="8" fillId="2" borderId="14" xfId="2" applyFont="1" applyFill="1" applyBorder="1"/>
    <xf numFmtId="0" fontId="21" fillId="2" borderId="14" xfId="2" applyFont="1" applyFill="1" applyBorder="1"/>
    <xf numFmtId="0" fontId="21" fillId="2" borderId="16" xfId="4" applyFont="1" applyFill="1" applyBorder="1" applyAlignment="1">
      <alignment horizontal="center"/>
    </xf>
    <xf numFmtId="0" fontId="2" fillId="2" borderId="67" xfId="0" applyFont="1" applyFill="1" applyBorder="1" applyAlignment="1">
      <alignment horizontal="center" wrapText="1"/>
    </xf>
    <xf numFmtId="0" fontId="11" fillId="2" borderId="74" xfId="0" applyFont="1" applyFill="1" applyBorder="1" applyAlignment="1">
      <alignment horizontal="center"/>
    </xf>
    <xf numFmtId="0" fontId="11" fillId="2" borderId="50" xfId="0" applyFont="1" applyFill="1" applyBorder="1" applyAlignment="1">
      <alignment horizontal="center"/>
    </xf>
    <xf numFmtId="0" fontId="2" fillId="2" borderId="33" xfId="0" applyFont="1" applyFill="1" applyBorder="1"/>
    <xf numFmtId="0" fontId="2" fillId="2" borderId="35" xfId="0" applyFont="1" applyFill="1" applyBorder="1"/>
    <xf numFmtId="0" fontId="20" fillId="13" borderId="56" xfId="0" applyFont="1" applyFill="1" applyBorder="1" applyAlignment="1">
      <alignment horizontal="center"/>
    </xf>
    <xf numFmtId="0" fontId="20" fillId="13" borderId="11" xfId="0" applyFont="1" applyFill="1" applyBorder="1" applyAlignment="1">
      <alignment horizontal="center"/>
    </xf>
    <xf numFmtId="0" fontId="20" fillId="13" borderId="74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1" fillId="0" borderId="6" xfId="0" applyFont="1" applyBorder="1"/>
    <xf numFmtId="0" fontId="11" fillId="0" borderId="64" xfId="0" applyFont="1" applyBorder="1"/>
    <xf numFmtId="0" fontId="11" fillId="0" borderId="65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0" borderId="34" xfId="0" applyFont="1" applyBorder="1" applyAlignment="1">
      <alignment horizontal="center"/>
    </xf>
    <xf numFmtId="0" fontId="11" fillId="0" borderId="69" xfId="0" applyFont="1" applyBorder="1" applyAlignment="1">
      <alignment horizontal="center"/>
    </xf>
    <xf numFmtId="0" fontId="11" fillId="0" borderId="60" xfId="0" applyFont="1" applyBorder="1" applyAlignment="1">
      <alignment horizontal="center"/>
    </xf>
    <xf numFmtId="0" fontId="11" fillId="0" borderId="35" xfId="0" applyFont="1" applyBorder="1" applyAlignment="1">
      <alignment horizontal="center"/>
    </xf>
    <xf numFmtId="0" fontId="11" fillId="26" borderId="50" xfId="0" applyFont="1" applyFill="1" applyBorder="1" applyAlignment="1">
      <alignment horizontal="center"/>
    </xf>
    <xf numFmtId="0" fontId="21" fillId="8" borderId="15" xfId="4" applyFont="1" applyFill="1" applyBorder="1" applyAlignment="1">
      <alignment horizontal="center"/>
    </xf>
    <xf numFmtId="0" fontId="21" fillId="8" borderId="26" xfId="4" applyFont="1" applyFill="1" applyBorder="1" applyAlignment="1">
      <alignment horizontal="center"/>
    </xf>
    <xf numFmtId="0" fontId="21" fillId="8" borderId="25" xfId="4" applyFont="1" applyFill="1" applyBorder="1" applyAlignment="1">
      <alignment horizontal="center"/>
    </xf>
    <xf numFmtId="0" fontId="21" fillId="8" borderId="14" xfId="4" applyFont="1" applyFill="1" applyBorder="1" applyAlignment="1">
      <alignment horizontal="center"/>
    </xf>
    <xf numFmtId="0" fontId="22" fillId="8" borderId="2" xfId="0" applyFont="1" applyFill="1" applyBorder="1" applyAlignment="1">
      <alignment horizontal="center"/>
    </xf>
    <xf numFmtId="0" fontId="21" fillId="5" borderId="2" xfId="4" applyFont="1" applyFill="1" applyBorder="1" applyAlignment="1">
      <alignment horizontal="center"/>
    </xf>
    <xf numFmtId="0" fontId="8" fillId="13" borderId="20" xfId="4" applyFont="1" applyFill="1" applyBorder="1" applyAlignment="1">
      <alignment horizontal="center"/>
    </xf>
    <xf numFmtId="0" fontId="8" fillId="13" borderId="21" xfId="4" applyFont="1" applyFill="1" applyBorder="1" applyAlignment="1">
      <alignment horizontal="center"/>
    </xf>
    <xf numFmtId="0" fontId="8" fillId="13" borderId="28" xfId="4" applyFont="1" applyFill="1" applyBorder="1" applyAlignment="1">
      <alignment horizontal="center"/>
    </xf>
    <xf numFmtId="0" fontId="29" fillId="20" borderId="17" xfId="0" applyFont="1" applyFill="1" applyBorder="1" applyAlignment="1">
      <alignment horizontal="center"/>
    </xf>
    <xf numFmtId="0" fontId="24" fillId="20" borderId="14" xfId="0" applyFont="1" applyFill="1" applyBorder="1" applyAlignment="1">
      <alignment horizontal="center"/>
    </xf>
    <xf numFmtId="0" fontId="24" fillId="20" borderId="26" xfId="0" applyFont="1" applyFill="1" applyBorder="1" applyAlignment="1">
      <alignment horizontal="center"/>
    </xf>
    <xf numFmtId="0" fontId="24" fillId="20" borderId="15" xfId="0" applyFont="1" applyFill="1" applyBorder="1" applyAlignment="1">
      <alignment horizontal="center"/>
    </xf>
    <xf numFmtId="0" fontId="24" fillId="20" borderId="37" xfId="0" applyFont="1" applyFill="1" applyBorder="1" applyAlignment="1">
      <alignment horizontal="center"/>
    </xf>
    <xf numFmtId="0" fontId="24" fillId="20" borderId="50" xfId="0" applyFont="1" applyFill="1" applyBorder="1" applyAlignment="1">
      <alignment horizontal="center"/>
    </xf>
    <xf numFmtId="0" fontId="24" fillId="20" borderId="25" xfId="0" applyFont="1" applyFill="1" applyBorder="1" applyAlignment="1">
      <alignment horizontal="center"/>
    </xf>
    <xf numFmtId="0" fontId="24" fillId="20" borderId="41" xfId="0" applyFont="1" applyFill="1" applyBorder="1" applyAlignment="1">
      <alignment horizontal="center"/>
    </xf>
    <xf numFmtId="0" fontId="15" fillId="20" borderId="41" xfId="0" applyFont="1" applyFill="1" applyBorder="1" applyAlignment="1">
      <alignment horizontal="center"/>
    </xf>
    <xf numFmtId="0" fontId="15" fillId="20" borderId="12" xfId="0" applyFont="1" applyFill="1" applyBorder="1" applyAlignment="1">
      <alignment horizontal="center"/>
    </xf>
    <xf numFmtId="0" fontId="24" fillId="23" borderId="36" xfId="0" applyFont="1" applyFill="1" applyBorder="1" applyAlignment="1">
      <alignment horizontal="center"/>
    </xf>
    <xf numFmtId="0" fontId="24" fillId="23" borderId="37" xfId="0" applyFont="1" applyFill="1" applyBorder="1" applyAlignment="1">
      <alignment horizontal="center"/>
    </xf>
    <xf numFmtId="0" fontId="24" fillId="23" borderId="50" xfId="0" applyFont="1" applyFill="1" applyBorder="1" applyAlignment="1">
      <alignment horizontal="center"/>
    </xf>
    <xf numFmtId="0" fontId="24" fillId="23" borderId="41" xfId="0" applyFont="1" applyFill="1" applyBorder="1" applyAlignment="1">
      <alignment horizontal="center"/>
    </xf>
    <xf numFmtId="0" fontId="15" fillId="23" borderId="12" xfId="0" applyFont="1" applyFill="1" applyBorder="1" applyAlignment="1">
      <alignment horizontal="center"/>
    </xf>
    <xf numFmtId="0" fontId="15" fillId="23" borderId="41" xfId="0" applyFont="1" applyFill="1" applyBorder="1" applyAlignment="1">
      <alignment horizontal="center"/>
    </xf>
    <xf numFmtId="0" fontId="29" fillId="27" borderId="17" xfId="0" applyFont="1" applyFill="1" applyBorder="1" applyAlignment="1">
      <alignment horizontal="center"/>
    </xf>
    <xf numFmtId="0" fontId="24" fillId="27" borderId="14" xfId="0" applyFont="1" applyFill="1" applyBorder="1" applyAlignment="1">
      <alignment horizontal="center"/>
    </xf>
    <xf numFmtId="0" fontId="24" fillId="27" borderId="26" xfId="0" applyFont="1" applyFill="1" applyBorder="1" applyAlignment="1">
      <alignment horizontal="center"/>
    </xf>
    <xf numFmtId="0" fontId="24" fillId="27" borderId="15" xfId="0" applyFont="1" applyFill="1" applyBorder="1" applyAlignment="1">
      <alignment horizontal="center"/>
    </xf>
    <xf numFmtId="0" fontId="24" fillId="27" borderId="37" xfId="0" applyFont="1" applyFill="1" applyBorder="1" applyAlignment="1">
      <alignment horizontal="center"/>
    </xf>
    <xf numFmtId="0" fontId="24" fillId="27" borderId="50" xfId="0" applyFont="1" applyFill="1" applyBorder="1" applyAlignment="1">
      <alignment horizontal="center"/>
    </xf>
    <xf numFmtId="0" fontId="24" fillId="27" borderId="25" xfId="0" applyFont="1" applyFill="1" applyBorder="1" applyAlignment="1">
      <alignment horizontal="center"/>
    </xf>
    <xf numFmtId="0" fontId="24" fillId="27" borderId="41" xfId="0" applyFont="1" applyFill="1" applyBorder="1" applyAlignment="1">
      <alignment horizontal="center"/>
    </xf>
    <xf numFmtId="0" fontId="15" fillId="27" borderId="41" xfId="0" applyFont="1" applyFill="1" applyBorder="1" applyAlignment="1">
      <alignment horizontal="center"/>
    </xf>
    <xf numFmtId="0" fontId="15" fillId="27" borderId="12" xfId="0" applyFont="1" applyFill="1" applyBorder="1" applyAlignment="1">
      <alignment horizontal="center"/>
    </xf>
    <xf numFmtId="0" fontId="21" fillId="4" borderId="14" xfId="4" applyFont="1" applyFill="1" applyBorder="1" applyAlignment="1">
      <alignment horizontal="center"/>
    </xf>
    <xf numFmtId="2" fontId="15" fillId="24" borderId="13" xfId="0" applyNumberFormat="1" applyFont="1" applyFill="1" applyBorder="1" applyAlignment="1">
      <alignment horizontal="center"/>
    </xf>
    <xf numFmtId="0" fontId="22" fillId="24" borderId="17" xfId="0" applyFont="1" applyFill="1" applyBorder="1" applyAlignment="1">
      <alignment horizontal="center"/>
    </xf>
    <xf numFmtId="2" fontId="15" fillId="24" borderId="17" xfId="0" applyNumberFormat="1" applyFont="1" applyFill="1" applyBorder="1" applyAlignment="1">
      <alignment horizontal="center"/>
    </xf>
    <xf numFmtId="0" fontId="11" fillId="24" borderId="14" xfId="0" applyFont="1" applyFill="1" applyBorder="1"/>
    <xf numFmtId="0" fontId="11" fillId="24" borderId="15" xfId="0" applyFont="1" applyFill="1" applyBorder="1"/>
    <xf numFmtId="0" fontId="11" fillId="24" borderId="25" xfId="0" applyFont="1" applyFill="1" applyBorder="1" applyAlignment="1">
      <alignment horizontal="center"/>
    </xf>
    <xf numFmtId="0" fontId="11" fillId="24" borderId="17" xfId="0" applyFont="1" applyFill="1" applyBorder="1" applyAlignment="1">
      <alignment horizontal="center"/>
    </xf>
    <xf numFmtId="0" fontId="11" fillId="24" borderId="14" xfId="0" applyFont="1" applyFill="1" applyBorder="1" applyAlignment="1">
      <alignment horizontal="center"/>
    </xf>
    <xf numFmtId="0" fontId="11" fillId="24" borderId="26" xfId="0" applyFont="1" applyFill="1" applyBorder="1" applyAlignment="1">
      <alignment horizontal="center"/>
    </xf>
    <xf numFmtId="0" fontId="11" fillId="24" borderId="15" xfId="0" applyFont="1" applyFill="1" applyBorder="1" applyAlignment="1">
      <alignment horizontal="center"/>
    </xf>
    <xf numFmtId="0" fontId="8" fillId="24" borderId="15" xfId="4" applyFont="1" applyFill="1" applyBorder="1" applyAlignment="1">
      <alignment horizontal="center"/>
    </xf>
    <xf numFmtId="0" fontId="11" fillId="24" borderId="16" xfId="0" applyFont="1" applyFill="1" applyBorder="1" applyAlignment="1">
      <alignment horizontal="center"/>
    </xf>
    <xf numFmtId="0" fontId="22" fillId="24" borderId="9" xfId="0" applyFont="1" applyFill="1" applyBorder="1" applyAlignment="1">
      <alignment horizontal="center"/>
    </xf>
    <xf numFmtId="0" fontId="22" fillId="24" borderId="26" xfId="0" applyFont="1" applyFill="1" applyBorder="1" applyAlignment="1">
      <alignment horizontal="center"/>
    </xf>
    <xf numFmtId="0" fontId="22" fillId="24" borderId="15" xfId="0" applyFont="1" applyFill="1" applyBorder="1" applyAlignment="1">
      <alignment horizontal="center"/>
    </xf>
    <xf numFmtId="0" fontId="11" fillId="2" borderId="54" xfId="0" applyFont="1" applyFill="1" applyBorder="1" applyAlignment="1">
      <alignment horizontal="center"/>
    </xf>
    <xf numFmtId="0" fontId="8" fillId="2" borderId="38" xfId="4" applyFont="1" applyFill="1" applyBorder="1" applyAlignment="1">
      <alignment horizontal="center"/>
    </xf>
    <xf numFmtId="0" fontId="22" fillId="2" borderId="33" xfId="0" applyFont="1" applyFill="1" applyBorder="1" applyAlignment="1">
      <alignment horizontal="center"/>
    </xf>
    <xf numFmtId="0" fontId="22" fillId="2" borderId="34" xfId="0" applyFont="1" applyFill="1" applyBorder="1" applyAlignment="1">
      <alignment horizontal="center"/>
    </xf>
    <xf numFmtId="0" fontId="22" fillId="2" borderId="69" xfId="0" applyFont="1" applyFill="1" applyBorder="1" applyAlignment="1">
      <alignment horizontal="center"/>
    </xf>
    <xf numFmtId="0" fontId="22" fillId="2" borderId="39" xfId="0" applyFont="1" applyFill="1" applyBorder="1" applyAlignment="1">
      <alignment horizontal="center"/>
    </xf>
    <xf numFmtId="2" fontId="22" fillId="24" borderId="13" xfId="0" applyNumberFormat="1" applyFont="1" applyFill="1" applyBorder="1" applyAlignment="1">
      <alignment horizontal="center"/>
    </xf>
    <xf numFmtId="0" fontId="22" fillId="24" borderId="2" xfId="0" applyFont="1" applyFill="1" applyBorder="1" applyAlignment="1">
      <alignment horizontal="center"/>
    </xf>
    <xf numFmtId="2" fontId="22" fillId="24" borderId="17" xfId="0" applyNumberFormat="1" applyFont="1" applyFill="1" applyBorder="1" applyAlignment="1">
      <alignment horizontal="center"/>
    </xf>
    <xf numFmtId="0" fontId="22" fillId="24" borderId="24" xfId="0" applyFont="1" applyFill="1" applyBorder="1" applyAlignment="1">
      <alignment horizontal="center"/>
    </xf>
    <xf numFmtId="2" fontId="15" fillId="24" borderId="10" xfId="0" applyNumberFormat="1" applyFont="1" applyFill="1" applyBorder="1" applyAlignment="1">
      <alignment horizontal="center"/>
    </xf>
    <xf numFmtId="2" fontId="15" fillId="24" borderId="9" xfId="0" applyNumberFormat="1" applyFont="1" applyFill="1" applyBorder="1" applyAlignment="1">
      <alignment horizontal="center"/>
    </xf>
    <xf numFmtId="0" fontId="8" fillId="24" borderId="16" xfId="4" applyFont="1" applyFill="1" applyBorder="1" applyAlignment="1">
      <alignment horizontal="center"/>
    </xf>
    <xf numFmtId="0" fontId="8" fillId="24" borderId="26" xfId="4" applyFont="1" applyFill="1" applyBorder="1" applyAlignment="1">
      <alignment horizontal="center"/>
    </xf>
    <xf numFmtId="0" fontId="14" fillId="22" borderId="0" xfId="0" applyFont="1" applyFill="1" applyAlignment="1">
      <alignment horizontal="center"/>
    </xf>
    <xf numFmtId="0" fontId="11" fillId="7" borderId="0" xfId="0" applyFont="1" applyFill="1"/>
    <xf numFmtId="0" fontId="11" fillId="23" borderId="38" xfId="0" applyFont="1" applyFill="1" applyBorder="1"/>
    <xf numFmtId="0" fontId="11" fillId="23" borderId="38" xfId="0" applyFont="1" applyFill="1" applyBorder="1" applyAlignment="1">
      <alignment horizontal="center"/>
    </xf>
    <xf numFmtId="0" fontId="22" fillId="2" borderId="50" xfId="0" applyFont="1" applyFill="1" applyBorder="1" applyAlignment="1">
      <alignment horizontal="center"/>
    </xf>
    <xf numFmtId="0" fontId="22" fillId="2" borderId="7" xfId="0" applyFont="1" applyFill="1" applyBorder="1"/>
    <xf numFmtId="0" fontId="3" fillId="13" borderId="20" xfId="0" applyFont="1" applyFill="1" applyBorder="1" applyAlignment="1">
      <alignment horizontal="center" wrapText="1"/>
    </xf>
    <xf numFmtId="0" fontId="8" fillId="2" borderId="25" xfId="4" applyFont="1" applyFill="1" applyBorder="1" applyAlignment="1">
      <alignment horizontal="center"/>
    </xf>
    <xf numFmtId="0" fontId="3" fillId="22" borderId="66" xfId="0" applyFont="1" applyFill="1" applyBorder="1" applyAlignment="1">
      <alignment horizontal="center" wrapText="1"/>
    </xf>
    <xf numFmtId="2" fontId="16" fillId="24" borderId="10" xfId="0" applyNumberFormat="1" applyFont="1" applyFill="1" applyBorder="1" applyAlignment="1">
      <alignment horizontal="center"/>
    </xf>
    <xf numFmtId="2" fontId="16" fillId="24" borderId="9" xfId="0" applyNumberFormat="1" applyFont="1" applyFill="1" applyBorder="1" applyAlignment="1">
      <alignment horizontal="center"/>
    </xf>
    <xf numFmtId="2" fontId="16" fillId="2" borderId="78" xfId="0" applyNumberFormat="1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 wrapText="1"/>
    </xf>
    <xf numFmtId="0" fontId="27" fillId="7" borderId="0" xfId="0" applyFont="1" applyFill="1" applyAlignment="1">
      <alignment horizontal="left"/>
    </xf>
    <xf numFmtId="0" fontId="3" fillId="7" borderId="64" xfId="0" applyFont="1" applyFill="1" applyBorder="1" applyAlignment="1">
      <alignment horizontal="center" wrapText="1"/>
    </xf>
    <xf numFmtId="0" fontId="3" fillId="13" borderId="64" xfId="0" applyFont="1" applyFill="1" applyBorder="1" applyAlignment="1">
      <alignment horizontal="center" wrapText="1"/>
    </xf>
    <xf numFmtId="0" fontId="3" fillId="7" borderId="73" xfId="0" applyFont="1" applyFill="1" applyBorder="1" applyAlignment="1">
      <alignment horizontal="center" wrapText="1"/>
    </xf>
    <xf numFmtId="0" fontId="22" fillId="7" borderId="11" xfId="0" applyFont="1" applyFill="1" applyBorder="1"/>
    <xf numFmtId="0" fontId="22" fillId="7" borderId="37" xfId="0" applyFont="1" applyFill="1" applyBorder="1" applyAlignment="1">
      <alignment horizontal="center"/>
    </xf>
    <xf numFmtId="0" fontId="22" fillId="7" borderId="74" xfId="0" applyFont="1" applyFill="1" applyBorder="1" applyAlignment="1">
      <alignment horizontal="center"/>
    </xf>
    <xf numFmtId="0" fontId="22" fillId="7" borderId="36" xfId="0" applyFont="1" applyFill="1" applyBorder="1" applyAlignment="1">
      <alignment horizontal="center"/>
    </xf>
    <xf numFmtId="0" fontId="22" fillId="7" borderId="56" xfId="0" applyFont="1" applyFill="1" applyBorder="1" applyAlignment="1">
      <alignment horizontal="center"/>
    </xf>
    <xf numFmtId="0" fontId="11" fillId="26" borderId="36" xfId="0" applyFont="1" applyFill="1" applyBorder="1" applyAlignment="1">
      <alignment horizontal="center"/>
    </xf>
    <xf numFmtId="0" fontId="8" fillId="13" borderId="26" xfId="4" applyFont="1" applyFill="1" applyBorder="1" applyAlignment="1">
      <alignment horizontal="center"/>
    </xf>
    <xf numFmtId="0" fontId="8" fillId="13" borderId="14" xfId="4" applyFont="1" applyFill="1" applyBorder="1" applyAlignment="1">
      <alignment horizontal="center"/>
    </xf>
    <xf numFmtId="0" fontId="13" fillId="23" borderId="0" xfId="0" applyFont="1" applyFill="1" applyAlignment="1">
      <alignment horizontal="left"/>
    </xf>
    <xf numFmtId="0" fontId="22" fillId="11" borderId="17" xfId="0" applyFont="1" applyFill="1" applyBorder="1" applyAlignment="1">
      <alignment horizontal="center"/>
    </xf>
    <xf numFmtId="0" fontId="11" fillId="3" borderId="36" xfId="0" applyFont="1" applyFill="1" applyBorder="1"/>
    <xf numFmtId="0" fontId="11" fillId="11" borderId="7" xfId="0" applyFont="1" applyFill="1" applyBorder="1"/>
    <xf numFmtId="0" fontId="11" fillId="11" borderId="32" xfId="0" applyFont="1" applyFill="1" applyBorder="1" applyAlignment="1">
      <alignment horizontal="center"/>
    </xf>
    <xf numFmtId="0" fontId="22" fillId="11" borderId="7" xfId="0" applyFont="1" applyFill="1" applyBorder="1" applyAlignment="1">
      <alignment horizontal="center"/>
    </xf>
    <xf numFmtId="0" fontId="11" fillId="11" borderId="61" xfId="0" applyFont="1" applyFill="1" applyBorder="1" applyAlignment="1">
      <alignment horizontal="center"/>
    </xf>
    <xf numFmtId="0" fontId="11" fillId="11" borderId="31" xfId="0" applyFont="1" applyFill="1" applyBorder="1" applyAlignment="1">
      <alignment horizontal="center"/>
    </xf>
    <xf numFmtId="0" fontId="11" fillId="23" borderId="75" xfId="0" applyFont="1" applyFill="1" applyBorder="1" applyAlignment="1">
      <alignment horizontal="center"/>
    </xf>
    <xf numFmtId="0" fontId="11" fillId="3" borderId="3" xfId="0" applyFont="1" applyFill="1" applyBorder="1"/>
    <xf numFmtId="0" fontId="11" fillId="3" borderId="16" xfId="0" applyFont="1" applyFill="1" applyBorder="1"/>
    <xf numFmtId="0" fontId="11" fillId="3" borderId="75" xfId="0" applyFont="1" applyFill="1" applyBorder="1"/>
    <xf numFmtId="0" fontId="11" fillId="3" borderId="8" xfId="0" applyFont="1" applyFill="1" applyBorder="1"/>
    <xf numFmtId="0" fontId="25" fillId="22" borderId="0" xfId="0" applyFont="1" applyFill="1" applyAlignment="1">
      <alignment horizontal="left"/>
    </xf>
    <xf numFmtId="0" fontId="11" fillId="16" borderId="24" xfId="0" applyFont="1" applyFill="1" applyBorder="1" applyAlignment="1">
      <alignment horizontal="center"/>
    </xf>
    <xf numFmtId="0" fontId="22" fillId="5" borderId="63" xfId="0" applyFont="1" applyFill="1" applyBorder="1" applyAlignment="1">
      <alignment horizontal="center"/>
    </xf>
    <xf numFmtId="0" fontId="22" fillId="5" borderId="47" xfId="0" applyFont="1" applyFill="1" applyBorder="1" applyAlignment="1">
      <alignment horizontal="center"/>
    </xf>
    <xf numFmtId="0" fontId="22" fillId="26" borderId="63" xfId="0" applyFont="1" applyFill="1" applyBorder="1" applyAlignment="1">
      <alignment horizontal="center"/>
    </xf>
    <xf numFmtId="0" fontId="11" fillId="3" borderId="12" xfId="0" applyFont="1" applyFill="1" applyBorder="1" applyAlignment="1">
      <alignment horizontal="center"/>
    </xf>
    <xf numFmtId="0" fontId="11" fillId="3" borderId="63" xfId="0" applyFont="1" applyFill="1" applyBorder="1" applyAlignment="1">
      <alignment horizontal="center"/>
    </xf>
    <xf numFmtId="0" fontId="22" fillId="3" borderId="63" xfId="0" applyFont="1" applyFill="1" applyBorder="1" applyAlignment="1">
      <alignment horizontal="center"/>
    </xf>
    <xf numFmtId="0" fontId="11" fillId="13" borderId="63" xfId="0" applyFont="1" applyFill="1" applyBorder="1" applyAlignment="1">
      <alignment horizontal="center"/>
    </xf>
    <xf numFmtId="0" fontId="22" fillId="11" borderId="63" xfId="0" applyFont="1" applyFill="1" applyBorder="1" applyAlignment="1">
      <alignment horizontal="center"/>
    </xf>
    <xf numFmtId="0" fontId="22" fillId="8" borderId="63" xfId="0" applyFont="1" applyFill="1" applyBorder="1" applyAlignment="1">
      <alignment horizontal="center"/>
    </xf>
    <xf numFmtId="0" fontId="11" fillId="23" borderId="70" xfId="0" applyFont="1" applyFill="1" applyBorder="1" applyAlignment="1">
      <alignment horizontal="center"/>
    </xf>
    <xf numFmtId="0" fontId="11" fillId="13" borderId="12" xfId="0" applyFont="1" applyFill="1" applyBorder="1" applyAlignment="1">
      <alignment horizontal="center"/>
    </xf>
    <xf numFmtId="0" fontId="21" fillId="13" borderId="63" xfId="4" applyFont="1" applyFill="1" applyBorder="1" applyAlignment="1">
      <alignment horizontal="center"/>
    </xf>
    <xf numFmtId="0" fontId="11" fillId="13" borderId="29" xfId="0" applyFont="1" applyFill="1" applyBorder="1" applyAlignment="1">
      <alignment horizontal="center"/>
    </xf>
    <xf numFmtId="0" fontId="22" fillId="18" borderId="47" xfId="0" applyFont="1" applyFill="1" applyBorder="1" applyAlignment="1">
      <alignment horizontal="center"/>
    </xf>
    <xf numFmtId="0" fontId="22" fillId="18" borderId="63" xfId="0" applyFont="1" applyFill="1" applyBorder="1" applyAlignment="1">
      <alignment horizontal="center"/>
    </xf>
    <xf numFmtId="0" fontId="22" fillId="18" borderId="59" xfId="0" applyFont="1" applyFill="1" applyBorder="1" applyAlignment="1">
      <alignment horizontal="center"/>
    </xf>
    <xf numFmtId="0" fontId="11" fillId="3" borderId="47" xfId="0" applyFont="1" applyFill="1" applyBorder="1" applyAlignment="1">
      <alignment horizontal="center"/>
    </xf>
    <xf numFmtId="0" fontId="11" fillId="3" borderId="59" xfId="0" applyFont="1" applyFill="1" applyBorder="1" applyAlignment="1">
      <alignment horizontal="center"/>
    </xf>
    <xf numFmtId="0" fontId="8" fillId="4" borderId="37" xfId="4" applyFont="1" applyFill="1" applyBorder="1" applyAlignment="1">
      <alignment horizontal="center"/>
    </xf>
    <xf numFmtId="0" fontId="21" fillId="2" borderId="17" xfId="4" applyFont="1" applyFill="1" applyBorder="1" applyAlignment="1">
      <alignment horizontal="center"/>
    </xf>
    <xf numFmtId="0" fontId="8" fillId="2" borderId="17" xfId="4" applyFont="1" applyFill="1" applyBorder="1" applyAlignment="1">
      <alignment horizontal="center"/>
    </xf>
    <xf numFmtId="0" fontId="21" fillId="2" borderId="7" xfId="4" applyFont="1" applyFill="1" applyBorder="1" applyAlignment="1">
      <alignment horizontal="center"/>
    </xf>
    <xf numFmtId="0" fontId="22" fillId="24" borderId="7" xfId="0" applyFont="1" applyFill="1" applyBorder="1" applyAlignment="1">
      <alignment horizontal="center" wrapText="1"/>
    </xf>
    <xf numFmtId="0" fontId="22" fillId="15" borderId="26" xfId="0" applyFont="1" applyFill="1" applyBorder="1"/>
    <xf numFmtId="0" fontId="22" fillId="15" borderId="15" xfId="0" applyFont="1" applyFill="1" applyBorder="1"/>
    <xf numFmtId="0" fontId="22" fillId="15" borderId="25" xfId="0" applyFont="1" applyFill="1" applyBorder="1" applyAlignment="1">
      <alignment horizontal="center"/>
    </xf>
    <xf numFmtId="0" fontId="22" fillId="15" borderId="14" xfId="0" applyFont="1" applyFill="1" applyBorder="1" applyAlignment="1">
      <alignment horizontal="center"/>
    </xf>
    <xf numFmtId="0" fontId="22" fillId="15" borderId="16" xfId="0" applyFont="1" applyFill="1" applyBorder="1" applyAlignment="1">
      <alignment horizontal="center"/>
    </xf>
    <xf numFmtId="0" fontId="22" fillId="15" borderId="26" xfId="0" applyFont="1" applyFill="1" applyBorder="1" applyAlignment="1">
      <alignment horizontal="center"/>
    </xf>
    <xf numFmtId="0" fontId="22" fillId="7" borderId="26" xfId="0" applyFont="1" applyFill="1" applyBorder="1"/>
    <xf numFmtId="0" fontId="11" fillId="7" borderId="26" xfId="0" applyFont="1" applyFill="1" applyBorder="1"/>
    <xf numFmtId="0" fontId="11" fillId="10" borderId="26" xfId="0" applyFont="1" applyFill="1" applyBorder="1"/>
    <xf numFmtId="0" fontId="22" fillId="10" borderId="26" xfId="0" applyFont="1" applyFill="1" applyBorder="1"/>
    <xf numFmtId="0" fontId="11" fillId="4" borderId="26" xfId="0" applyFont="1" applyFill="1" applyBorder="1"/>
    <xf numFmtId="0" fontId="11" fillId="26" borderId="36" xfId="0" applyFont="1" applyFill="1" applyBorder="1"/>
    <xf numFmtId="0" fontId="11" fillId="26" borderId="26" xfId="0" applyFont="1" applyFill="1" applyBorder="1"/>
    <xf numFmtId="0" fontId="22" fillId="26" borderId="26" xfId="0" applyFont="1" applyFill="1" applyBorder="1"/>
    <xf numFmtId="0" fontId="11" fillId="4" borderId="57" xfId="0" applyFont="1" applyFill="1" applyBorder="1"/>
    <xf numFmtId="0" fontId="11" fillId="4" borderId="31" xfId="0" applyFont="1" applyFill="1" applyBorder="1"/>
    <xf numFmtId="0" fontId="11" fillId="3" borderId="21" xfId="0" applyFont="1" applyFill="1" applyBorder="1"/>
    <xf numFmtId="0" fontId="11" fillId="13" borderId="40" xfId="0" applyFont="1" applyFill="1" applyBorder="1"/>
    <xf numFmtId="0" fontId="11" fillId="13" borderId="26" xfId="0" applyFont="1" applyFill="1" applyBorder="1"/>
    <xf numFmtId="0" fontId="11" fillId="13" borderId="31" xfId="0" applyFont="1" applyFill="1" applyBorder="1"/>
    <xf numFmtId="0" fontId="11" fillId="4" borderId="40" xfId="0" applyFont="1" applyFill="1" applyBorder="1"/>
    <xf numFmtId="0" fontId="11" fillId="8" borderId="26" xfId="0" applyFont="1" applyFill="1" applyBorder="1"/>
    <xf numFmtId="0" fontId="22" fillId="8" borderId="26" xfId="0" applyFont="1" applyFill="1" applyBorder="1"/>
    <xf numFmtId="0" fontId="11" fillId="16" borderId="26" xfId="0" applyFont="1" applyFill="1" applyBorder="1"/>
    <xf numFmtId="0" fontId="11" fillId="23" borderId="70" xfId="0" applyFont="1" applyFill="1" applyBorder="1"/>
    <xf numFmtId="0" fontId="11" fillId="13" borderId="36" xfId="0" applyFont="1" applyFill="1" applyBorder="1"/>
    <xf numFmtId="0" fontId="11" fillId="13" borderId="21" xfId="0" applyFont="1" applyFill="1" applyBorder="1"/>
    <xf numFmtId="0" fontId="22" fillId="0" borderId="16" xfId="0" applyFont="1" applyBorder="1" applyAlignment="1">
      <alignment horizontal="center"/>
    </xf>
    <xf numFmtId="0" fontId="22" fillId="2" borderId="16" xfId="0" applyFont="1" applyFill="1" applyBorder="1"/>
    <xf numFmtId="0" fontId="22" fillId="0" borderId="27" xfId="0" applyFont="1" applyBorder="1" applyAlignment="1">
      <alignment horizontal="center"/>
    </xf>
    <xf numFmtId="0" fontId="22" fillId="2" borderId="69" xfId="0" applyFont="1" applyFill="1" applyBorder="1" applyAlignment="1">
      <alignment horizontal="center" wrapText="1"/>
    </xf>
    <xf numFmtId="14" fontId="22" fillId="2" borderId="34" xfId="0" applyNumberFormat="1" applyFont="1" applyFill="1" applyBorder="1" applyAlignment="1">
      <alignment horizontal="center" wrapText="1"/>
    </xf>
    <xf numFmtId="0" fontId="22" fillId="2" borderId="34" xfId="0" applyFont="1" applyFill="1" applyBorder="1" applyAlignment="1">
      <alignment horizontal="center" wrapText="1"/>
    </xf>
    <xf numFmtId="0" fontId="22" fillId="2" borderId="39" xfId="0" applyFont="1" applyFill="1" applyBorder="1" applyAlignment="1">
      <alignment horizontal="center" wrapText="1"/>
    </xf>
    <xf numFmtId="0" fontId="22" fillId="2" borderId="8" xfId="0" applyFont="1" applyFill="1" applyBorder="1" applyAlignment="1">
      <alignment horizontal="center"/>
    </xf>
    <xf numFmtId="0" fontId="22" fillId="2" borderId="28" xfId="0" applyFont="1" applyFill="1" applyBorder="1" applyAlignment="1">
      <alignment horizontal="center" wrapText="1"/>
    </xf>
    <xf numFmtId="0" fontId="22" fillId="2" borderId="17" xfId="0" applyFont="1" applyFill="1" applyBorder="1" applyAlignment="1">
      <alignment horizontal="center" wrapText="1"/>
    </xf>
    <xf numFmtId="0" fontId="22" fillId="20" borderId="14" xfId="0" applyFont="1" applyFill="1" applyBorder="1" applyAlignment="1">
      <alignment horizontal="center" wrapText="1"/>
    </xf>
    <xf numFmtId="0" fontId="22" fillId="22" borderId="17" xfId="0" applyFont="1" applyFill="1" applyBorder="1" applyAlignment="1">
      <alignment horizontal="center" vertical="center" wrapText="1"/>
    </xf>
    <xf numFmtId="0" fontId="7" fillId="2" borderId="24" xfId="0" applyFont="1" applyFill="1" applyBorder="1"/>
    <xf numFmtId="0" fontId="21" fillId="2" borderId="6" xfId="2" applyFont="1" applyFill="1" applyBorder="1"/>
    <xf numFmtId="0" fontId="21" fillId="2" borderId="7" xfId="2" applyFont="1" applyFill="1" applyBorder="1" applyAlignment="1">
      <alignment horizontal="left"/>
    </xf>
    <xf numFmtId="2" fontId="15" fillId="24" borderId="78" xfId="0" applyNumberFormat="1" applyFont="1" applyFill="1" applyBorder="1" applyAlignment="1">
      <alignment horizontal="center"/>
    </xf>
    <xf numFmtId="0" fontId="11" fillId="24" borderId="56" xfId="0" applyFont="1" applyFill="1" applyBorder="1"/>
    <xf numFmtId="0" fontId="11" fillId="24" borderId="11" xfId="0" applyFont="1" applyFill="1" applyBorder="1"/>
    <xf numFmtId="0" fontId="11" fillId="24" borderId="11" xfId="0" applyFont="1" applyFill="1" applyBorder="1" applyAlignment="1">
      <alignment horizontal="center"/>
    </xf>
    <xf numFmtId="0" fontId="11" fillId="24" borderId="74" xfId="0" applyFont="1" applyFill="1" applyBorder="1" applyAlignment="1">
      <alignment horizontal="center"/>
    </xf>
    <xf numFmtId="0" fontId="22" fillId="24" borderId="25" xfId="0" applyFont="1" applyFill="1" applyBorder="1" applyAlignment="1">
      <alignment horizontal="center"/>
    </xf>
    <xf numFmtId="0" fontId="28" fillId="22" borderId="0" xfId="0" applyFont="1" applyFill="1"/>
    <xf numFmtId="0" fontId="22" fillId="5" borderId="41" xfId="0" applyFont="1" applyFill="1" applyBorder="1" applyAlignment="1">
      <alignment horizontal="center"/>
    </xf>
    <xf numFmtId="0" fontId="11" fillId="23" borderId="54" xfId="0" applyFont="1" applyFill="1" applyBorder="1" applyAlignment="1">
      <alignment horizontal="center"/>
    </xf>
    <xf numFmtId="0" fontId="22" fillId="23" borderId="63" xfId="0" applyFont="1" applyFill="1" applyBorder="1" applyAlignment="1">
      <alignment horizontal="center"/>
    </xf>
    <xf numFmtId="0" fontId="22" fillId="13" borderId="12" xfId="0" applyFont="1" applyFill="1" applyBorder="1" applyAlignment="1">
      <alignment horizontal="center"/>
    </xf>
    <xf numFmtId="0" fontId="22" fillId="13" borderId="53" xfId="0" applyFont="1" applyFill="1" applyBorder="1" applyAlignment="1">
      <alignment horizontal="center"/>
    </xf>
    <xf numFmtId="0" fontId="22" fillId="3" borderId="12" xfId="0" applyFont="1" applyFill="1" applyBorder="1" applyAlignment="1">
      <alignment horizontal="center"/>
    </xf>
    <xf numFmtId="0" fontId="22" fillId="3" borderId="46" xfId="0" applyFont="1" applyFill="1" applyBorder="1" applyAlignment="1">
      <alignment horizontal="center"/>
    </xf>
    <xf numFmtId="0" fontId="22" fillId="7" borderId="22" xfId="0" applyFont="1" applyFill="1" applyBorder="1" applyAlignment="1">
      <alignment horizontal="center" wrapText="1"/>
    </xf>
    <xf numFmtId="0" fontId="22" fillId="7" borderId="61" xfId="0" applyFont="1" applyFill="1" applyBorder="1" applyAlignment="1">
      <alignment horizontal="center" wrapText="1"/>
    </xf>
    <xf numFmtId="0" fontId="21" fillId="5" borderId="24" xfId="4" applyFont="1" applyFill="1" applyBorder="1" applyAlignment="1">
      <alignment horizontal="center"/>
    </xf>
    <xf numFmtId="0" fontId="11" fillId="5" borderId="24" xfId="0" applyFont="1" applyFill="1" applyBorder="1" applyAlignment="1">
      <alignment horizontal="center"/>
    </xf>
    <xf numFmtId="0" fontId="8" fillId="5" borderId="24" xfId="4" applyFont="1" applyFill="1" applyBorder="1" applyAlignment="1">
      <alignment horizontal="center"/>
    </xf>
    <xf numFmtId="0" fontId="11" fillId="15" borderId="24" xfId="0" applyFont="1" applyFill="1" applyBorder="1" applyAlignment="1">
      <alignment horizontal="center"/>
    </xf>
    <xf numFmtId="0" fontId="8" fillId="10" borderId="24" xfId="4" applyFont="1" applyFill="1" applyBorder="1" applyAlignment="1">
      <alignment horizontal="center"/>
    </xf>
    <xf numFmtId="0" fontId="8" fillId="26" borderId="24" xfId="4" applyFont="1" applyFill="1" applyBorder="1" applyAlignment="1">
      <alignment horizontal="center"/>
    </xf>
    <xf numFmtId="0" fontId="8" fillId="4" borderId="22" xfId="4" applyFont="1" applyFill="1" applyBorder="1" applyAlignment="1">
      <alignment horizontal="center"/>
    </xf>
    <xf numFmtId="0" fontId="8" fillId="4" borderId="24" xfId="4" applyFont="1" applyFill="1" applyBorder="1" applyAlignment="1">
      <alignment horizontal="center"/>
    </xf>
    <xf numFmtId="0" fontId="21" fillId="4" borderId="24" xfId="4" applyFont="1" applyFill="1" applyBorder="1" applyAlignment="1">
      <alignment horizontal="center"/>
    </xf>
    <xf numFmtId="0" fontId="21" fillId="4" borderId="61" xfId="4" applyFont="1" applyFill="1" applyBorder="1" applyAlignment="1">
      <alignment horizontal="center"/>
    </xf>
    <xf numFmtId="0" fontId="21" fillId="3" borderId="24" xfId="4" applyFont="1" applyFill="1" applyBorder="1" applyAlignment="1">
      <alignment horizontal="center"/>
    </xf>
    <xf numFmtId="0" fontId="8" fillId="13" borderId="24" xfId="4" applyFont="1" applyFill="1" applyBorder="1" applyAlignment="1">
      <alignment horizontal="center"/>
    </xf>
    <xf numFmtId="0" fontId="21" fillId="11" borderId="24" xfId="4" applyFont="1" applyFill="1" applyBorder="1" applyAlignment="1">
      <alignment horizontal="center"/>
    </xf>
    <xf numFmtId="0" fontId="8" fillId="3" borderId="61" xfId="4" applyFont="1" applyFill="1" applyBorder="1" applyAlignment="1">
      <alignment horizontal="center"/>
    </xf>
    <xf numFmtId="0" fontId="21" fillId="6" borderId="24" xfId="4" applyFont="1" applyFill="1" applyBorder="1" applyAlignment="1">
      <alignment horizontal="center"/>
    </xf>
    <xf numFmtId="0" fontId="8" fillId="8" borderId="24" xfId="4" applyFont="1" applyFill="1" applyBorder="1" applyAlignment="1">
      <alignment horizontal="center"/>
    </xf>
    <xf numFmtId="0" fontId="21" fillId="8" borderId="24" xfId="4" applyFont="1" applyFill="1" applyBorder="1" applyAlignment="1">
      <alignment horizontal="center"/>
    </xf>
    <xf numFmtId="0" fontId="11" fillId="8" borderId="24" xfId="0" applyFont="1" applyFill="1" applyBorder="1" applyAlignment="1">
      <alignment horizontal="center"/>
    </xf>
    <xf numFmtId="0" fontId="22" fillId="10" borderId="12" xfId="0" applyFont="1" applyFill="1" applyBorder="1" applyAlignment="1">
      <alignment horizontal="center"/>
    </xf>
    <xf numFmtId="0" fontId="22" fillId="4" borderId="26" xfId="0" applyFont="1" applyFill="1" applyBorder="1" applyAlignment="1">
      <alignment horizontal="center"/>
    </xf>
    <xf numFmtId="0" fontId="22" fillId="5" borderId="12" xfId="0" applyFont="1" applyFill="1" applyBorder="1" applyAlignment="1">
      <alignment horizontal="center"/>
    </xf>
    <xf numFmtId="0" fontId="22" fillId="13" borderId="47" xfId="0" applyFont="1" applyFill="1" applyBorder="1" applyAlignment="1">
      <alignment horizontal="center"/>
    </xf>
    <xf numFmtId="0" fontId="11" fillId="7" borderId="22" xfId="0" applyFont="1" applyFill="1" applyBorder="1"/>
    <xf numFmtId="0" fontId="11" fillId="7" borderId="1" xfId="0" applyFont="1" applyFill="1" applyBorder="1"/>
    <xf numFmtId="0" fontId="22" fillId="8" borderId="59" xfId="0" applyFont="1" applyFill="1" applyBorder="1" applyAlignment="1">
      <alignment horizontal="center"/>
    </xf>
    <xf numFmtId="0" fontId="22" fillId="8" borderId="20" xfId="0" applyFont="1" applyFill="1" applyBorder="1" applyAlignment="1">
      <alignment horizontal="center"/>
    </xf>
    <xf numFmtId="0" fontId="11" fillId="10" borderId="28" xfId="0" applyFont="1" applyFill="1" applyBorder="1" applyAlignment="1">
      <alignment horizontal="center"/>
    </xf>
    <xf numFmtId="0" fontId="11" fillId="10" borderId="45" xfId="0" applyFont="1" applyFill="1" applyBorder="1" applyAlignment="1">
      <alignment horizontal="center"/>
    </xf>
    <xf numFmtId="0" fontId="11" fillId="10" borderId="62" xfId="0" applyFont="1" applyFill="1" applyBorder="1" applyAlignment="1">
      <alignment horizontal="center"/>
    </xf>
    <xf numFmtId="0" fontId="22" fillId="10" borderId="53" xfId="0" applyFont="1" applyFill="1" applyBorder="1" applyAlignment="1">
      <alignment horizontal="center"/>
    </xf>
    <xf numFmtId="0" fontId="22" fillId="10" borderId="57" xfId="0" applyFont="1" applyFill="1" applyBorder="1" applyAlignment="1">
      <alignment horizontal="center"/>
    </xf>
    <xf numFmtId="1" fontId="22" fillId="10" borderId="52" xfId="0" applyNumberFormat="1" applyFont="1" applyFill="1" applyBorder="1" applyAlignment="1">
      <alignment horizontal="right"/>
    </xf>
    <xf numFmtId="0" fontId="22" fillId="2" borderId="5" xfId="0" applyFont="1" applyFill="1" applyBorder="1"/>
    <xf numFmtId="0" fontId="11" fillId="7" borderId="62" xfId="0" applyFont="1" applyFill="1" applyBorder="1"/>
    <xf numFmtId="0" fontId="11" fillId="7" borderId="45" xfId="0" applyFont="1" applyFill="1" applyBorder="1"/>
    <xf numFmtId="0" fontId="11" fillId="7" borderId="20" xfId="0" applyFont="1" applyFill="1" applyBorder="1"/>
    <xf numFmtId="0" fontId="11" fillId="7" borderId="20" xfId="0" applyFont="1" applyFill="1" applyBorder="1" applyAlignment="1">
      <alignment horizontal="center"/>
    </xf>
    <xf numFmtId="0" fontId="11" fillId="7" borderId="27" xfId="0" applyFont="1" applyFill="1" applyBorder="1" applyAlignment="1">
      <alignment horizontal="center"/>
    </xf>
    <xf numFmtId="0" fontId="11" fillId="7" borderId="21" xfId="0" applyFont="1" applyFill="1" applyBorder="1" applyAlignment="1">
      <alignment horizontal="center"/>
    </xf>
    <xf numFmtId="0" fontId="11" fillId="7" borderId="28" xfId="0" applyFont="1" applyFill="1" applyBorder="1" applyAlignment="1">
      <alignment horizontal="center"/>
    </xf>
    <xf numFmtId="0" fontId="11" fillId="7" borderId="45" xfId="0" applyFont="1" applyFill="1" applyBorder="1" applyAlignment="1">
      <alignment horizontal="center"/>
    </xf>
    <xf numFmtId="0" fontId="11" fillId="7" borderId="62" xfId="0" applyFont="1" applyFill="1" applyBorder="1" applyAlignment="1">
      <alignment horizontal="center"/>
    </xf>
    <xf numFmtId="0" fontId="11" fillId="11" borderId="1" xfId="0" applyFont="1" applyFill="1" applyBorder="1"/>
    <xf numFmtId="0" fontId="11" fillId="11" borderId="2" xfId="0" applyFont="1" applyFill="1" applyBorder="1"/>
    <xf numFmtId="0" fontId="11" fillId="11" borderId="2" xfId="0" applyFont="1" applyFill="1" applyBorder="1" applyAlignment="1">
      <alignment horizontal="center"/>
    </xf>
    <xf numFmtId="0" fontId="11" fillId="11" borderId="23" xfId="0" applyFont="1" applyFill="1" applyBorder="1" applyAlignment="1">
      <alignment horizontal="center"/>
    </xf>
    <xf numFmtId="0" fontId="11" fillId="11" borderId="1" xfId="0" applyFont="1" applyFill="1" applyBorder="1" applyAlignment="1">
      <alignment horizontal="center"/>
    </xf>
    <xf numFmtId="0" fontId="22" fillId="11" borderId="47" xfId="0" applyFont="1" applyFill="1" applyBorder="1" applyAlignment="1">
      <alignment horizontal="center"/>
    </xf>
    <xf numFmtId="0" fontId="11" fillId="11" borderId="14" xfId="0" applyFont="1" applyFill="1" applyBorder="1"/>
    <xf numFmtId="0" fontId="22" fillId="11" borderId="14" xfId="0" applyFont="1" applyFill="1" applyBorder="1"/>
    <xf numFmtId="0" fontId="22" fillId="11" borderId="45" xfId="0" applyFont="1" applyFill="1" applyBorder="1"/>
    <xf numFmtId="0" fontId="11" fillId="11" borderId="6" xfId="0" applyFont="1" applyFill="1" applyBorder="1"/>
    <xf numFmtId="0" fontId="22" fillId="11" borderId="59" xfId="0" applyFont="1" applyFill="1" applyBorder="1" applyAlignment="1">
      <alignment horizontal="center"/>
    </xf>
    <xf numFmtId="0" fontId="22" fillId="7" borderId="68" xfId="0" applyFont="1" applyFill="1" applyBorder="1" applyAlignment="1">
      <alignment horizontal="center" vertical="center"/>
    </xf>
    <xf numFmtId="0" fontId="15" fillId="0" borderId="0" xfId="0" applyFont="1"/>
    <xf numFmtId="0" fontId="15" fillId="29" borderId="17" xfId="0" applyFont="1" applyFill="1" applyBorder="1" applyAlignment="1">
      <alignment horizontal="center"/>
    </xf>
    <xf numFmtId="0" fontId="15" fillId="28" borderId="17" xfId="0" applyFont="1" applyFill="1" applyBorder="1" applyAlignment="1">
      <alignment horizontal="center"/>
    </xf>
    <xf numFmtId="0" fontId="22" fillId="3" borderId="47" xfId="0" applyFont="1" applyFill="1" applyBorder="1" applyAlignment="1">
      <alignment horizontal="center"/>
    </xf>
    <xf numFmtId="0" fontId="11" fillId="24" borderId="1" xfId="0" applyFont="1" applyFill="1" applyBorder="1"/>
    <xf numFmtId="0" fontId="11" fillId="24" borderId="2" xfId="0" applyFont="1" applyFill="1" applyBorder="1"/>
    <xf numFmtId="0" fontId="11" fillId="24" borderId="23" xfId="0" applyFont="1" applyFill="1" applyBorder="1" applyAlignment="1">
      <alignment horizontal="center"/>
    </xf>
    <xf numFmtId="0" fontId="11" fillId="24" borderId="13" xfId="0" applyFont="1" applyFill="1" applyBorder="1" applyAlignment="1">
      <alignment horizontal="center"/>
    </xf>
    <xf numFmtId="0" fontId="11" fillId="24" borderId="1" xfId="0" applyFont="1" applyFill="1" applyBorder="1" applyAlignment="1">
      <alignment horizontal="center"/>
    </xf>
    <xf numFmtId="0" fontId="11" fillId="24" borderId="40" xfId="0" applyFont="1" applyFill="1" applyBorder="1" applyAlignment="1">
      <alignment horizontal="center"/>
    </xf>
    <xf numFmtId="0" fontId="11" fillId="24" borderId="2" xfId="0" applyFont="1" applyFill="1" applyBorder="1" applyAlignment="1">
      <alignment horizontal="center"/>
    </xf>
    <xf numFmtId="0" fontId="8" fillId="24" borderId="2" xfId="4" applyFont="1" applyFill="1" applyBorder="1" applyAlignment="1">
      <alignment horizontal="center"/>
    </xf>
    <xf numFmtId="0" fontId="11" fillId="2" borderId="61" xfId="0" applyFont="1" applyFill="1" applyBorder="1" applyAlignment="1">
      <alignment horizontal="center"/>
    </xf>
    <xf numFmtId="0" fontId="22" fillId="24" borderId="1" xfId="0" applyFont="1" applyFill="1" applyBorder="1" applyAlignment="1">
      <alignment horizontal="center"/>
    </xf>
    <xf numFmtId="0" fontId="22" fillId="24" borderId="40" xfId="0" applyFont="1" applyFill="1" applyBorder="1" applyAlignment="1">
      <alignment horizontal="center"/>
    </xf>
    <xf numFmtId="0" fontId="21" fillId="2" borderId="25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11" fillId="24" borderId="56" xfId="0" applyFont="1" applyFill="1" applyBorder="1" applyAlignment="1">
      <alignment horizontal="center"/>
    </xf>
    <xf numFmtId="0" fontId="22" fillId="24" borderId="41" xfId="0" applyFont="1" applyFill="1" applyBorder="1" applyAlignment="1">
      <alignment horizontal="center"/>
    </xf>
    <xf numFmtId="0" fontId="11" fillId="24" borderId="10" xfId="0" applyFont="1" applyFill="1" applyBorder="1" applyAlignment="1">
      <alignment horizontal="center"/>
    </xf>
    <xf numFmtId="0" fontId="8" fillId="24" borderId="74" xfId="4" applyFont="1" applyFill="1" applyBorder="1" applyAlignment="1">
      <alignment horizontal="center"/>
    </xf>
    <xf numFmtId="0" fontId="8" fillId="24" borderId="11" xfId="4" applyFont="1" applyFill="1" applyBorder="1" applyAlignment="1">
      <alignment horizontal="center"/>
    </xf>
    <xf numFmtId="0" fontId="21" fillId="24" borderId="41" xfId="4" applyFont="1" applyFill="1" applyBorder="1" applyAlignment="1">
      <alignment horizontal="center"/>
    </xf>
    <xf numFmtId="0" fontId="8" fillId="24" borderId="17" xfId="4" applyFont="1" applyFill="1" applyBorder="1" applyAlignment="1">
      <alignment horizontal="center"/>
    </xf>
    <xf numFmtId="0" fontId="2" fillId="2" borderId="45" xfId="0" applyFont="1" applyFill="1" applyBorder="1"/>
    <xf numFmtId="0" fontId="2" fillId="2" borderId="20" xfId="0" applyFont="1" applyFill="1" applyBorder="1"/>
    <xf numFmtId="0" fontId="2" fillId="2" borderId="27" xfId="0" applyFont="1" applyFill="1" applyBorder="1" applyAlignment="1">
      <alignment horizontal="center" wrapText="1"/>
    </xf>
    <xf numFmtId="0" fontId="3" fillId="13" borderId="45" xfId="0" applyFont="1" applyFill="1" applyBorder="1" applyAlignment="1">
      <alignment horizontal="center" wrapText="1"/>
    </xf>
    <xf numFmtId="0" fontId="3" fillId="13" borderId="27" xfId="0" applyFont="1" applyFill="1" applyBorder="1" applyAlignment="1">
      <alignment horizontal="center" wrapText="1"/>
    </xf>
    <xf numFmtId="0" fontId="8" fillId="24" borderId="3" xfId="4" applyFont="1" applyFill="1" applyBorder="1" applyAlignment="1">
      <alignment horizontal="center"/>
    </xf>
    <xf numFmtId="0" fontId="8" fillId="2" borderId="8" xfId="4" applyFont="1" applyFill="1" applyBorder="1" applyAlignment="1">
      <alignment horizontal="center"/>
    </xf>
    <xf numFmtId="0" fontId="21" fillId="2" borderId="30" xfId="4" applyFont="1" applyFill="1" applyBorder="1" applyAlignment="1">
      <alignment horizontal="center"/>
    </xf>
    <xf numFmtId="0" fontId="8" fillId="24" borderId="40" xfId="4" applyFont="1" applyFill="1" applyBorder="1" applyAlignment="1">
      <alignment horizontal="center"/>
    </xf>
    <xf numFmtId="0" fontId="8" fillId="24" borderId="13" xfId="4" applyFont="1" applyFill="1" applyBorder="1" applyAlignment="1">
      <alignment horizontal="center"/>
    </xf>
    <xf numFmtId="0" fontId="22" fillId="3" borderId="60" xfId="0" applyFont="1" applyFill="1" applyBorder="1" applyAlignment="1">
      <alignment horizontal="center" vertical="center"/>
    </xf>
    <xf numFmtId="49" fontId="18" fillId="30" borderId="22" xfId="1" applyNumberFormat="1" applyFont="1" applyFill="1" applyBorder="1"/>
    <xf numFmtId="49" fontId="18" fillId="30" borderId="23" xfId="1" applyNumberFormat="1" applyFont="1" applyFill="1" applyBorder="1"/>
    <xf numFmtId="0" fontId="11" fillId="30" borderId="1" xfId="0" applyFont="1" applyFill="1" applyBorder="1" applyAlignment="1">
      <alignment horizontal="center" vertical="center"/>
    </xf>
    <xf numFmtId="0" fontId="11" fillId="30" borderId="2" xfId="0" applyFont="1" applyFill="1" applyBorder="1" applyAlignment="1">
      <alignment horizontal="center" vertical="center"/>
    </xf>
    <xf numFmtId="0" fontId="11" fillId="30" borderId="23" xfId="0" applyFont="1" applyFill="1" applyBorder="1" applyAlignment="1">
      <alignment horizontal="center" vertical="center"/>
    </xf>
    <xf numFmtId="0" fontId="22" fillId="30" borderId="1" xfId="0" applyFont="1" applyFill="1" applyBorder="1" applyAlignment="1">
      <alignment horizontal="center" vertical="center"/>
    </xf>
    <xf numFmtId="0" fontId="22" fillId="30" borderId="2" xfId="0" applyFont="1" applyFill="1" applyBorder="1" applyAlignment="1">
      <alignment horizontal="center" vertical="center"/>
    </xf>
    <xf numFmtId="0" fontId="22" fillId="30" borderId="47" xfId="0" applyFont="1" applyFill="1" applyBorder="1" applyAlignment="1">
      <alignment horizontal="center" vertical="center"/>
    </xf>
    <xf numFmtId="0" fontId="22" fillId="30" borderId="13" xfId="0" applyFont="1" applyFill="1" applyBorder="1" applyAlignment="1">
      <alignment horizontal="center" vertical="center"/>
    </xf>
    <xf numFmtId="49" fontId="8" fillId="30" borderId="13" xfId="1" applyNumberFormat="1" applyFont="1" applyFill="1" applyBorder="1"/>
    <xf numFmtId="49" fontId="18" fillId="30" borderId="24" xfId="2" applyNumberFormat="1" applyFont="1" applyFill="1" applyBorder="1" applyAlignment="1">
      <alignment horizontal="left"/>
    </xf>
    <xf numFmtId="49" fontId="18" fillId="30" borderId="25" xfId="2" applyNumberFormat="1" applyFont="1" applyFill="1" applyBorder="1" applyAlignment="1">
      <alignment horizontal="left"/>
    </xf>
    <xf numFmtId="0" fontId="11" fillId="30" borderId="14" xfId="0" applyFont="1" applyFill="1" applyBorder="1" applyAlignment="1">
      <alignment horizontal="center" vertical="center"/>
    </xf>
    <xf numFmtId="0" fontId="11" fillId="30" borderId="15" xfId="0" applyFont="1" applyFill="1" applyBorder="1" applyAlignment="1">
      <alignment horizontal="center" vertical="center"/>
    </xf>
    <xf numFmtId="0" fontId="11" fillId="30" borderId="25" xfId="0" applyFont="1" applyFill="1" applyBorder="1" applyAlignment="1">
      <alignment horizontal="center" vertical="center"/>
    </xf>
    <xf numFmtId="0" fontId="22" fillId="30" borderId="14" xfId="0" applyFont="1" applyFill="1" applyBorder="1" applyAlignment="1">
      <alignment horizontal="center" vertical="center"/>
    </xf>
    <xf numFmtId="0" fontId="22" fillId="30" borderId="15" xfId="0" applyFont="1" applyFill="1" applyBorder="1" applyAlignment="1">
      <alignment horizontal="center" vertical="center"/>
    </xf>
    <xf numFmtId="0" fontId="22" fillId="30" borderId="63" xfId="0" applyFont="1" applyFill="1" applyBorder="1" applyAlignment="1">
      <alignment horizontal="center" vertical="center"/>
    </xf>
    <xf numFmtId="49" fontId="8" fillId="30" borderId="17" xfId="2" applyNumberFormat="1" applyFont="1" applyFill="1" applyBorder="1" applyAlignment="1">
      <alignment horizontal="left"/>
    </xf>
    <xf numFmtId="0" fontId="18" fillId="30" borderId="26" xfId="1" applyFont="1" applyFill="1" applyBorder="1" applyAlignment="1">
      <alignment horizontal="left"/>
    </xf>
    <xf numFmtId="0" fontId="18" fillId="30" borderId="25" xfId="1" applyFont="1" applyFill="1" applyBorder="1" applyAlignment="1">
      <alignment horizontal="left"/>
    </xf>
    <xf numFmtId="0" fontId="8" fillId="30" borderId="17" xfId="1" applyFont="1" applyFill="1" applyBorder="1" applyAlignment="1">
      <alignment horizontal="left"/>
    </xf>
    <xf numFmtId="49" fontId="18" fillId="30" borderId="26" xfId="2" applyNumberFormat="1" applyFont="1" applyFill="1" applyBorder="1"/>
    <xf numFmtId="49" fontId="18" fillId="30" borderId="25" xfId="2" applyNumberFormat="1" applyFont="1" applyFill="1" applyBorder="1"/>
    <xf numFmtId="49" fontId="8" fillId="30" borderId="17" xfId="2" applyNumberFormat="1" applyFont="1" applyFill="1" applyBorder="1"/>
    <xf numFmtId="0" fontId="24" fillId="30" borderId="24" xfId="0" applyFont="1" applyFill="1" applyBorder="1"/>
    <xf numFmtId="0" fontId="24" fillId="30" borderId="25" xfId="0" applyFont="1" applyFill="1" applyBorder="1"/>
    <xf numFmtId="0" fontId="24" fillId="30" borderId="17" xfId="0" applyFont="1" applyFill="1" applyBorder="1"/>
    <xf numFmtId="0" fontId="22" fillId="30" borderId="29" xfId="0" applyFont="1" applyFill="1" applyBorder="1" applyAlignment="1">
      <alignment horizontal="center" vertical="center"/>
    </xf>
    <xf numFmtId="49" fontId="18" fillId="30" borderId="17" xfId="2" applyNumberFormat="1" applyFont="1" applyFill="1" applyBorder="1"/>
    <xf numFmtId="49" fontId="4" fillId="30" borderId="10" xfId="1" applyNumberFormat="1" applyFill="1" applyBorder="1"/>
    <xf numFmtId="0" fontId="10" fillId="30" borderId="23" xfId="1" applyFont="1" applyFill="1" applyBorder="1" applyAlignment="1">
      <alignment horizontal="center"/>
    </xf>
    <xf numFmtId="2" fontId="22" fillId="30" borderId="13" xfId="0" applyNumberFormat="1" applyFont="1" applyFill="1" applyBorder="1" applyAlignment="1">
      <alignment horizontal="center"/>
    </xf>
    <xf numFmtId="0" fontId="22" fillId="30" borderId="13" xfId="0" applyFont="1" applyFill="1" applyBorder="1" applyAlignment="1">
      <alignment horizontal="center"/>
    </xf>
    <xf numFmtId="0" fontId="11" fillId="8" borderId="31" xfId="0" applyFont="1" applyFill="1" applyBorder="1"/>
    <xf numFmtId="0" fontId="11" fillId="8" borderId="7" xfId="0" applyFont="1" applyFill="1" applyBorder="1"/>
    <xf numFmtId="0" fontId="11" fillId="8" borderId="32" xfId="0" applyFont="1" applyFill="1" applyBorder="1" applyAlignment="1">
      <alignment horizontal="center"/>
    </xf>
    <xf numFmtId="0" fontId="11" fillId="8" borderId="6" xfId="0" applyFont="1" applyFill="1" applyBorder="1" applyAlignment="1">
      <alignment horizontal="center"/>
    </xf>
    <xf numFmtId="0" fontId="11" fillId="8" borderId="8" xfId="0" applyFont="1" applyFill="1" applyBorder="1" applyAlignment="1">
      <alignment horizontal="center"/>
    </xf>
    <xf numFmtId="0" fontId="11" fillId="8" borderId="31" xfId="0" applyFont="1" applyFill="1" applyBorder="1" applyAlignment="1">
      <alignment horizontal="center"/>
    </xf>
    <xf numFmtId="0" fontId="20" fillId="7" borderId="15" xfId="0" applyFont="1" applyFill="1" applyBorder="1" applyAlignment="1">
      <alignment horizontal="center" wrapText="1"/>
    </xf>
    <xf numFmtId="0" fontId="3" fillId="24" borderId="64" xfId="0" applyFont="1" applyFill="1" applyBorder="1" applyAlignment="1">
      <alignment horizontal="center" wrapText="1"/>
    </xf>
    <xf numFmtId="0" fontId="3" fillId="24" borderId="72" xfId="0" applyFont="1" applyFill="1" applyBorder="1" applyAlignment="1">
      <alignment horizontal="center" wrapText="1"/>
    </xf>
    <xf numFmtId="0" fontId="11" fillId="2" borderId="5" xfId="0" applyFont="1" applyFill="1" applyBorder="1"/>
    <xf numFmtId="0" fontId="22" fillId="2" borderId="30" xfId="0" applyFont="1" applyFill="1" applyBorder="1" applyAlignment="1">
      <alignment horizontal="center" wrapText="1"/>
    </xf>
    <xf numFmtId="0" fontId="7" fillId="2" borderId="60" xfId="0" applyFont="1" applyFill="1" applyBorder="1" applyAlignment="1">
      <alignment horizontal="center" wrapText="1"/>
    </xf>
    <xf numFmtId="0" fontId="15" fillId="2" borderId="24" xfId="0" applyFont="1" applyFill="1" applyBorder="1"/>
    <xf numFmtId="0" fontId="15" fillId="2" borderId="24" xfId="0" applyFont="1" applyFill="1" applyBorder="1" applyAlignment="1">
      <alignment horizontal="left"/>
    </xf>
    <xf numFmtId="49" fontId="30" fillId="2" borderId="24" xfId="2" applyNumberFormat="1" applyFont="1" applyFill="1" applyBorder="1" applyAlignment="1">
      <alignment horizontal="left"/>
    </xf>
    <xf numFmtId="0" fontId="15" fillId="20" borderId="24" xfId="0" applyFont="1" applyFill="1" applyBorder="1"/>
    <xf numFmtId="0" fontId="15" fillId="8" borderId="24" xfId="0" applyFont="1" applyFill="1" applyBorder="1"/>
    <xf numFmtId="0" fontId="15" fillId="27" borderId="24" xfId="0" applyFont="1" applyFill="1" applyBorder="1"/>
    <xf numFmtId="0" fontId="15" fillId="7" borderId="24" xfId="0" applyFont="1" applyFill="1" applyBorder="1"/>
    <xf numFmtId="0" fontId="15" fillId="25" borderId="24" xfId="0" applyFont="1" applyFill="1" applyBorder="1"/>
    <xf numFmtId="49" fontId="30" fillId="2" borderId="24" xfId="2" applyNumberFormat="1" applyFont="1" applyFill="1" applyBorder="1"/>
    <xf numFmtId="0" fontId="30" fillId="2" borderId="24" xfId="1" applyFont="1" applyFill="1" applyBorder="1" applyAlignment="1">
      <alignment horizontal="left"/>
    </xf>
    <xf numFmtId="49" fontId="30" fillId="2" borderId="24" xfId="3" applyNumberFormat="1" applyFont="1" applyFill="1" applyBorder="1" applyAlignment="1">
      <alignment horizontal="left"/>
    </xf>
    <xf numFmtId="0" fontId="15" fillId="2" borderId="17" xfId="0" applyFont="1" applyFill="1" applyBorder="1"/>
    <xf numFmtId="0" fontId="11" fillId="2" borderId="9" xfId="0" applyFont="1" applyFill="1" applyBorder="1" applyAlignment="1">
      <alignment horizontal="center"/>
    </xf>
    <xf numFmtId="49" fontId="30" fillId="2" borderId="17" xfId="2" applyNumberFormat="1" applyFont="1" applyFill="1" applyBorder="1" applyAlignment="1">
      <alignment horizontal="left"/>
    </xf>
    <xf numFmtId="49" fontId="30" fillId="2" borderId="17" xfId="2" applyNumberFormat="1" applyFont="1" applyFill="1" applyBorder="1"/>
    <xf numFmtId="0" fontId="30" fillId="2" borderId="17" xfId="1" applyFont="1" applyFill="1" applyBorder="1" applyAlignment="1">
      <alignment horizontal="left"/>
    </xf>
    <xf numFmtId="49" fontId="30" fillId="2" borderId="17" xfId="3" applyNumberFormat="1" applyFont="1" applyFill="1" applyBorder="1" applyAlignment="1">
      <alignment horizontal="left"/>
    </xf>
    <xf numFmtId="0" fontId="11" fillId="7" borderId="21" xfId="0" applyFont="1" applyFill="1" applyBorder="1"/>
    <xf numFmtId="0" fontId="22" fillId="7" borderId="20" xfId="0" applyFont="1" applyFill="1" applyBorder="1" applyAlignment="1">
      <alignment horizontal="center"/>
    </xf>
    <xf numFmtId="0" fontId="11" fillId="14" borderId="36" xfId="0" applyFont="1" applyFill="1" applyBorder="1"/>
    <xf numFmtId="0" fontId="11" fillId="14" borderId="11" xfId="0" applyFont="1" applyFill="1" applyBorder="1"/>
    <xf numFmtId="0" fontId="11" fillId="14" borderId="37" xfId="0" applyFont="1" applyFill="1" applyBorder="1" applyAlignment="1">
      <alignment horizontal="center"/>
    </xf>
    <xf numFmtId="0" fontId="11" fillId="14" borderId="56" xfId="0" applyFont="1" applyFill="1" applyBorder="1" applyAlignment="1">
      <alignment horizontal="center"/>
    </xf>
    <xf numFmtId="0" fontId="11" fillId="14" borderId="11" xfId="0" applyFont="1" applyFill="1" applyBorder="1" applyAlignment="1">
      <alignment horizontal="center"/>
    </xf>
    <xf numFmtId="0" fontId="11" fillId="14" borderId="50" xfId="0" applyFont="1" applyFill="1" applyBorder="1" applyAlignment="1">
      <alignment horizontal="center"/>
    </xf>
    <xf numFmtId="0" fontId="11" fillId="14" borderId="74" xfId="0" applyFont="1" applyFill="1" applyBorder="1" applyAlignment="1">
      <alignment horizontal="center"/>
    </xf>
    <xf numFmtId="0" fontId="11" fillId="14" borderId="36" xfId="0" applyFont="1" applyFill="1" applyBorder="1" applyAlignment="1">
      <alignment horizontal="center"/>
    </xf>
    <xf numFmtId="0" fontId="8" fillId="14" borderId="11" xfId="4" applyFont="1" applyFill="1" applyBorder="1" applyAlignment="1">
      <alignment horizontal="center"/>
    </xf>
    <xf numFmtId="0" fontId="8" fillId="14" borderId="36" xfId="4" applyFont="1" applyFill="1" applyBorder="1" applyAlignment="1">
      <alignment horizontal="center"/>
    </xf>
    <xf numFmtId="0" fontId="8" fillId="14" borderId="37" xfId="4" applyFont="1" applyFill="1" applyBorder="1" applyAlignment="1">
      <alignment horizontal="center"/>
    </xf>
    <xf numFmtId="0" fontId="8" fillId="14" borderId="56" xfId="4" applyFont="1" applyFill="1" applyBorder="1" applyAlignment="1">
      <alignment horizontal="center"/>
    </xf>
    <xf numFmtId="0" fontId="8" fillId="14" borderId="50" xfId="4" applyFont="1" applyFill="1" applyBorder="1" applyAlignment="1">
      <alignment horizontal="center"/>
    </xf>
    <xf numFmtId="0" fontId="22" fillId="14" borderId="41" xfId="0" applyFont="1" applyFill="1" applyBorder="1" applyAlignment="1">
      <alignment horizontal="center"/>
    </xf>
    <xf numFmtId="0" fontId="22" fillId="14" borderId="36" xfId="0" applyFont="1" applyFill="1" applyBorder="1" applyAlignment="1">
      <alignment horizontal="center"/>
    </xf>
    <xf numFmtId="0" fontId="22" fillId="15" borderId="2" xfId="0" applyFont="1" applyFill="1" applyBorder="1" applyAlignment="1">
      <alignment horizontal="center"/>
    </xf>
    <xf numFmtId="0" fontId="22" fillId="15" borderId="13" xfId="0" applyFont="1" applyFill="1" applyBorder="1" applyAlignment="1">
      <alignment horizontal="center"/>
    </xf>
    <xf numFmtId="0" fontId="22" fillId="15" borderId="47" xfId="0" applyFont="1" applyFill="1" applyBorder="1" applyAlignment="1">
      <alignment horizontal="center"/>
    </xf>
    <xf numFmtId="0" fontId="11" fillId="5" borderId="21" xfId="0" applyFont="1" applyFill="1" applyBorder="1"/>
    <xf numFmtId="0" fontId="11" fillId="5" borderId="20" xfId="0" applyFont="1" applyFill="1" applyBorder="1"/>
    <xf numFmtId="0" fontId="11" fillId="5" borderId="28" xfId="0" applyFont="1" applyFill="1" applyBorder="1"/>
    <xf numFmtId="0" fontId="11" fillId="5" borderId="45" xfId="0" applyFont="1" applyFill="1" applyBorder="1" applyAlignment="1">
      <alignment horizontal="center"/>
    </xf>
    <xf numFmtId="0" fontId="11" fillId="5" borderId="20" xfId="0" applyFont="1" applyFill="1" applyBorder="1" applyAlignment="1">
      <alignment horizontal="center"/>
    </xf>
    <xf numFmtId="0" fontId="11" fillId="5" borderId="27" xfId="0" applyFont="1" applyFill="1" applyBorder="1" applyAlignment="1">
      <alignment horizontal="center"/>
    </xf>
    <xf numFmtId="0" fontId="11" fillId="5" borderId="21" xfId="0" applyFont="1" applyFill="1" applyBorder="1" applyAlignment="1">
      <alignment horizontal="center"/>
    </xf>
    <xf numFmtId="0" fontId="11" fillId="5" borderId="62" xfId="0" applyFont="1" applyFill="1" applyBorder="1" applyAlignment="1">
      <alignment horizontal="center"/>
    </xf>
    <xf numFmtId="0" fontId="8" fillId="4" borderId="16" xfId="4" applyFont="1" applyFill="1" applyBorder="1" applyAlignment="1">
      <alignment horizontal="center"/>
    </xf>
    <xf numFmtId="0" fontId="11" fillId="12" borderId="39" xfId="0" applyFont="1" applyFill="1" applyBorder="1" applyAlignment="1">
      <alignment horizontal="center"/>
    </xf>
    <xf numFmtId="0" fontId="22" fillId="23" borderId="12" xfId="0" applyFont="1" applyFill="1" applyBorder="1" applyAlignment="1">
      <alignment horizontal="center"/>
    </xf>
    <xf numFmtId="0" fontId="11" fillId="23" borderId="36" xfId="0" applyFont="1" applyFill="1" applyBorder="1"/>
    <xf numFmtId="0" fontId="11" fillId="23" borderId="11" xfId="0" applyFont="1" applyFill="1" applyBorder="1"/>
    <xf numFmtId="0" fontId="11" fillId="23" borderId="11" xfId="0" applyFont="1" applyFill="1" applyBorder="1" applyAlignment="1">
      <alignment horizontal="center"/>
    </xf>
    <xf numFmtId="0" fontId="11" fillId="23" borderId="74" xfId="0" applyFont="1" applyFill="1" applyBorder="1" applyAlignment="1">
      <alignment horizontal="center"/>
    </xf>
    <xf numFmtId="0" fontId="11" fillId="23" borderId="36" xfId="0" applyFont="1" applyFill="1" applyBorder="1" applyAlignment="1">
      <alignment horizontal="center"/>
    </xf>
    <xf numFmtId="0" fontId="11" fillId="23" borderId="56" xfId="0" applyFont="1" applyFill="1" applyBorder="1" applyAlignment="1">
      <alignment horizontal="center"/>
    </xf>
    <xf numFmtId="0" fontId="11" fillId="23" borderId="50" xfId="0" applyFont="1" applyFill="1" applyBorder="1" applyAlignment="1">
      <alignment horizontal="center"/>
    </xf>
    <xf numFmtId="0" fontId="22" fillId="7" borderId="33" xfId="0" applyFont="1" applyFill="1" applyBorder="1" applyAlignment="1">
      <alignment horizontal="center"/>
    </xf>
    <xf numFmtId="0" fontId="22" fillId="9" borderId="33" xfId="0" applyFont="1" applyFill="1" applyBorder="1" applyAlignment="1">
      <alignment horizontal="center"/>
    </xf>
    <xf numFmtId="0" fontId="22" fillId="7" borderId="8" xfId="0" applyFont="1" applyFill="1" applyBorder="1" applyAlignment="1">
      <alignment horizontal="center" vertical="top" wrapText="1"/>
    </xf>
    <xf numFmtId="0" fontId="6" fillId="24" borderId="64" xfId="0" applyFont="1" applyFill="1" applyBorder="1" applyAlignment="1">
      <alignment horizontal="center"/>
    </xf>
    <xf numFmtId="0" fontId="20" fillId="24" borderId="1" xfId="0" applyFont="1" applyFill="1" applyBorder="1" applyAlignment="1">
      <alignment horizontal="center"/>
    </xf>
    <xf numFmtId="0" fontId="3" fillId="24" borderId="6" xfId="0" applyFont="1" applyFill="1" applyBorder="1" applyAlignment="1">
      <alignment horizontal="center" wrapText="1"/>
    </xf>
    <xf numFmtId="0" fontId="22" fillId="7" borderId="8" xfId="0" applyFont="1" applyFill="1" applyBorder="1" applyAlignment="1">
      <alignment horizontal="center" wrapText="1"/>
    </xf>
    <xf numFmtId="49" fontId="30" fillId="2" borderId="13" xfId="1" applyNumberFormat="1" applyFont="1" applyFill="1" applyBorder="1"/>
    <xf numFmtId="0" fontId="22" fillId="2" borderId="74" xfId="0" applyFont="1" applyFill="1" applyBorder="1" applyAlignment="1">
      <alignment horizontal="center"/>
    </xf>
    <xf numFmtId="2" fontId="15" fillId="7" borderId="17" xfId="0" applyNumberFormat="1" applyFont="1" applyFill="1" applyBorder="1" applyAlignment="1">
      <alignment horizontal="center"/>
    </xf>
    <xf numFmtId="0" fontId="15" fillId="2" borderId="17" xfId="0" applyFont="1" applyFill="1" applyBorder="1" applyAlignment="1">
      <alignment horizontal="left"/>
    </xf>
    <xf numFmtId="0" fontId="11" fillId="2" borderId="54" xfId="0" applyFont="1" applyFill="1" applyBorder="1"/>
    <xf numFmtId="0" fontId="22" fillId="0" borderId="20" xfId="0" applyFont="1" applyBorder="1"/>
    <xf numFmtId="0" fontId="11" fillId="2" borderId="38" xfId="0" applyFont="1" applyFill="1" applyBorder="1"/>
    <xf numFmtId="0" fontId="22" fillId="0" borderId="28" xfId="0" applyFont="1" applyBorder="1" applyAlignment="1">
      <alignment horizontal="center"/>
    </xf>
    <xf numFmtId="0" fontId="8" fillId="2" borderId="0" xfId="4" applyFont="1" applyFill="1" applyAlignment="1">
      <alignment horizontal="center"/>
    </xf>
    <xf numFmtId="0" fontId="11" fillId="24" borderId="24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24" fillId="7" borderId="24" xfId="0" applyFont="1" applyFill="1" applyBorder="1"/>
    <xf numFmtId="0" fontId="22" fillId="26" borderId="37" xfId="0" applyFont="1" applyFill="1" applyBorder="1" applyAlignment="1">
      <alignment horizontal="center"/>
    </xf>
    <xf numFmtId="0" fontId="22" fillId="26" borderId="38" xfId="0" applyFont="1" applyFill="1" applyBorder="1" applyAlignment="1">
      <alignment horizontal="center"/>
    </xf>
    <xf numFmtId="0" fontId="8" fillId="11" borderId="23" xfId="4" applyFont="1" applyFill="1" applyBorder="1" applyAlignment="1">
      <alignment horizontal="center"/>
    </xf>
    <xf numFmtId="0" fontId="8" fillId="11" borderId="2" xfId="4" applyFont="1" applyFill="1" applyBorder="1" applyAlignment="1">
      <alignment horizontal="center"/>
    </xf>
    <xf numFmtId="0" fontId="8" fillId="11" borderId="22" xfId="4" applyFont="1" applyFill="1" applyBorder="1" applyAlignment="1">
      <alignment horizontal="center"/>
    </xf>
    <xf numFmtId="0" fontId="8" fillId="11" borderId="3" xfId="4" applyFont="1" applyFill="1" applyBorder="1" applyAlignment="1">
      <alignment horizontal="center"/>
    </xf>
    <xf numFmtId="0" fontId="8" fillId="11" borderId="40" xfId="4" applyFont="1" applyFill="1" applyBorder="1" applyAlignment="1">
      <alignment horizontal="center"/>
    </xf>
    <xf numFmtId="0" fontId="8" fillId="11" borderId="1" xfId="4" applyFont="1" applyFill="1" applyBorder="1" applyAlignment="1">
      <alignment horizontal="center"/>
    </xf>
    <xf numFmtId="0" fontId="11" fillId="7" borderId="64" xfId="0" applyFont="1" applyFill="1" applyBorder="1"/>
    <xf numFmtId="0" fontId="11" fillId="7" borderId="64" xfId="0" applyFont="1" applyFill="1" applyBorder="1" applyAlignment="1">
      <alignment horizontal="center"/>
    </xf>
    <xf numFmtId="0" fontId="11" fillId="7" borderId="73" xfId="0" applyFont="1" applyFill="1" applyBorder="1" applyAlignment="1">
      <alignment horizontal="center"/>
    </xf>
    <xf numFmtId="0" fontId="11" fillId="7" borderId="71" xfId="0" applyFont="1" applyFill="1" applyBorder="1" applyAlignment="1">
      <alignment horizontal="center"/>
    </xf>
    <xf numFmtId="0" fontId="11" fillId="7" borderId="72" xfId="0" applyFont="1" applyFill="1" applyBorder="1" applyAlignment="1">
      <alignment horizontal="center"/>
    </xf>
    <xf numFmtId="0" fontId="20" fillId="20" borderId="40" xfId="0" applyFont="1" applyFill="1" applyBorder="1" applyAlignment="1">
      <alignment horizontal="center"/>
    </xf>
    <xf numFmtId="0" fontId="3" fillId="20" borderId="31" xfId="0" applyFont="1" applyFill="1" applyBorder="1" applyAlignment="1">
      <alignment horizontal="center" wrapText="1"/>
    </xf>
    <xf numFmtId="0" fontId="6" fillId="0" borderId="72" xfId="0" applyFont="1" applyBorder="1" applyAlignment="1">
      <alignment horizontal="center"/>
    </xf>
    <xf numFmtId="0" fontId="6" fillId="0" borderId="73" xfId="0" applyFont="1" applyBorder="1" applyAlignment="1">
      <alignment horizontal="center"/>
    </xf>
    <xf numFmtId="0" fontId="11" fillId="2" borderId="75" xfId="0" applyFont="1" applyFill="1" applyBorder="1" applyAlignment="1">
      <alignment horizontal="center"/>
    </xf>
    <xf numFmtId="0" fontId="22" fillId="2" borderId="73" xfId="0" applyFont="1" applyFill="1" applyBorder="1" applyAlignment="1">
      <alignment horizontal="center"/>
    </xf>
    <xf numFmtId="0" fontId="20" fillId="7" borderId="16" xfId="0" applyFont="1" applyFill="1" applyBorder="1" applyAlignment="1">
      <alignment horizontal="center" wrapText="1"/>
    </xf>
    <xf numFmtId="0" fontId="11" fillId="24" borderId="3" xfId="0" applyFont="1" applyFill="1" applyBorder="1" applyAlignment="1">
      <alignment horizontal="center"/>
    </xf>
    <xf numFmtId="0" fontId="20" fillId="23" borderId="15" xfId="0" applyFont="1" applyFill="1" applyBorder="1" applyAlignment="1">
      <alignment horizontal="center" wrapText="1"/>
    </xf>
    <xf numFmtId="0" fontId="22" fillId="23" borderId="40" xfId="0" applyFont="1" applyFill="1" applyBorder="1" applyAlignment="1">
      <alignment horizontal="center"/>
    </xf>
    <xf numFmtId="0" fontId="20" fillId="23" borderId="26" xfId="0" applyFont="1" applyFill="1" applyBorder="1" applyAlignment="1">
      <alignment horizontal="center" wrapText="1"/>
    </xf>
    <xf numFmtId="0" fontId="20" fillId="4" borderId="15" xfId="0" applyFont="1" applyFill="1" applyBorder="1" applyAlignment="1">
      <alignment horizontal="center" wrapText="1"/>
    </xf>
    <xf numFmtId="0" fontId="20" fillId="20" borderId="15" xfId="0" applyFont="1" applyFill="1" applyBorder="1" applyAlignment="1">
      <alignment horizontal="center" wrapText="1"/>
    </xf>
    <xf numFmtId="0" fontId="20" fillId="24" borderId="15" xfId="0" applyFont="1" applyFill="1" applyBorder="1" applyAlignment="1">
      <alignment horizontal="center" wrapText="1"/>
    </xf>
    <xf numFmtId="0" fontId="20" fillId="13" borderId="7" xfId="0" applyFont="1" applyFill="1" applyBorder="1" applyAlignment="1">
      <alignment horizontal="center" wrapText="1"/>
    </xf>
    <xf numFmtId="0" fontId="20" fillId="4" borderId="7" xfId="0" applyFont="1" applyFill="1" applyBorder="1" applyAlignment="1">
      <alignment horizontal="center" wrapText="1"/>
    </xf>
    <xf numFmtId="0" fontId="2" fillId="7" borderId="2" xfId="0" applyFont="1" applyFill="1" applyBorder="1" applyAlignment="1">
      <alignment horizontal="center" wrapText="1"/>
    </xf>
    <xf numFmtId="0" fontId="20" fillId="7" borderId="2" xfId="0" applyFont="1" applyFill="1" applyBorder="1" applyAlignment="1">
      <alignment horizontal="center" wrapText="1"/>
    </xf>
    <xf numFmtId="0" fontId="3" fillId="20" borderId="15" xfId="0" applyFont="1" applyFill="1" applyBorder="1" applyAlignment="1">
      <alignment horizontal="center" wrapText="1"/>
    </xf>
    <xf numFmtId="0" fontId="3" fillId="24" borderId="15" xfId="0" applyFont="1" applyFill="1" applyBorder="1" applyAlignment="1">
      <alignment horizontal="center" wrapText="1"/>
    </xf>
    <xf numFmtId="0" fontId="3" fillId="4" borderId="15" xfId="0" applyFont="1" applyFill="1" applyBorder="1" applyAlignment="1">
      <alignment horizontal="center" wrapText="1"/>
    </xf>
    <xf numFmtId="0" fontId="3" fillId="7" borderId="2" xfId="0" applyFont="1" applyFill="1" applyBorder="1" applyAlignment="1">
      <alignment horizontal="center"/>
    </xf>
    <xf numFmtId="0" fontId="3" fillId="20" borderId="2" xfId="0" applyFont="1" applyFill="1" applyBorder="1" applyAlignment="1">
      <alignment horizontal="center"/>
    </xf>
    <xf numFmtId="0" fontId="3" fillId="24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 wrapText="1"/>
    </xf>
    <xf numFmtId="0" fontId="3" fillId="7" borderId="15" xfId="0" applyFont="1" applyFill="1" applyBorder="1" applyAlignment="1">
      <alignment horizontal="center" wrapText="1"/>
    </xf>
    <xf numFmtId="0" fontId="3" fillId="24" borderId="2" xfId="0" applyFont="1" applyFill="1" applyBorder="1" applyAlignment="1">
      <alignment horizontal="right"/>
    </xf>
    <xf numFmtId="0" fontId="22" fillId="24" borderId="13" xfId="0" applyFont="1" applyFill="1" applyBorder="1" applyAlignment="1">
      <alignment horizontal="center"/>
    </xf>
    <xf numFmtId="0" fontId="20" fillId="2" borderId="15" xfId="0" applyFont="1" applyFill="1" applyBorder="1"/>
    <xf numFmtId="0" fontId="21" fillId="2" borderId="24" xfId="4" applyFont="1" applyFill="1" applyBorder="1" applyAlignment="1">
      <alignment horizontal="center"/>
    </xf>
    <xf numFmtId="0" fontId="22" fillId="24" borderId="23" xfId="0" applyFont="1" applyFill="1" applyBorder="1" applyAlignment="1">
      <alignment horizontal="center"/>
    </xf>
    <xf numFmtId="0" fontId="3" fillId="24" borderId="2" xfId="0" applyFont="1" applyFill="1" applyBorder="1"/>
    <xf numFmtId="0" fontId="11" fillId="7" borderId="13" xfId="0" applyFont="1" applyFill="1" applyBorder="1" applyAlignment="1">
      <alignment horizontal="center"/>
    </xf>
    <xf numFmtId="0" fontId="8" fillId="7" borderId="2" xfId="4" applyFont="1" applyFill="1" applyBorder="1" applyAlignment="1">
      <alignment horizontal="center"/>
    </xf>
    <xf numFmtId="0" fontId="11" fillId="7" borderId="10" xfId="0" applyFont="1" applyFill="1" applyBorder="1" applyAlignment="1">
      <alignment horizontal="center"/>
    </xf>
    <xf numFmtId="0" fontId="11" fillId="7" borderId="17" xfId="0" applyFont="1" applyFill="1" applyBorder="1" applyAlignment="1">
      <alignment horizontal="center"/>
    </xf>
    <xf numFmtId="0" fontId="8" fillId="7" borderId="15" xfId="4" applyFont="1" applyFill="1" applyBorder="1" applyAlignment="1">
      <alignment horizontal="center"/>
    </xf>
    <xf numFmtId="0" fontId="11" fillId="7" borderId="9" xfId="0" applyFont="1" applyFill="1" applyBorder="1" applyAlignment="1">
      <alignment horizontal="center"/>
    </xf>
    <xf numFmtId="0" fontId="22" fillId="7" borderId="9" xfId="0" applyFont="1" applyFill="1" applyBorder="1" applyAlignment="1">
      <alignment horizontal="center"/>
    </xf>
    <xf numFmtId="0" fontId="21" fillId="7" borderId="15" xfId="4" applyFont="1" applyFill="1" applyBorder="1" applyAlignment="1">
      <alignment horizontal="center"/>
    </xf>
    <xf numFmtId="2" fontId="15" fillId="7" borderId="13" xfId="0" applyNumberFormat="1" applyFont="1" applyFill="1" applyBorder="1" applyAlignment="1">
      <alignment horizontal="center"/>
    </xf>
    <xf numFmtId="0" fontId="20" fillId="13" borderId="3" xfId="0" applyFont="1" applyFill="1" applyBorder="1" applyAlignment="1">
      <alignment horizontal="center" wrapText="1"/>
    </xf>
    <xf numFmtId="0" fontId="20" fillId="13" borderId="1" xfId="0" applyFont="1" applyFill="1" applyBorder="1" applyAlignment="1">
      <alignment horizontal="center" wrapText="1"/>
    </xf>
    <xf numFmtId="0" fontId="29" fillId="2" borderId="19" xfId="0" applyFont="1" applyFill="1" applyBorder="1" applyAlignment="1">
      <alignment horizontal="center"/>
    </xf>
    <xf numFmtId="0" fontId="11" fillId="30" borderId="40" xfId="0" applyFont="1" applyFill="1" applyBorder="1" applyAlignment="1">
      <alignment horizontal="center" vertical="center"/>
    </xf>
    <xf numFmtId="0" fontId="11" fillId="3" borderId="26" xfId="0" applyFont="1" applyFill="1" applyBorder="1" applyAlignment="1">
      <alignment horizontal="center" vertical="center"/>
    </xf>
    <xf numFmtId="0" fontId="11" fillId="30" borderId="26" xfId="0" applyFont="1" applyFill="1" applyBorder="1" applyAlignment="1">
      <alignment horizontal="center" vertical="center"/>
    </xf>
    <xf numFmtId="0" fontId="11" fillId="17" borderId="26" xfId="0" applyFont="1" applyFill="1" applyBorder="1" applyAlignment="1">
      <alignment horizontal="center" vertical="center"/>
    </xf>
    <xf numFmtId="0" fontId="11" fillId="6" borderId="26" xfId="0" applyFont="1" applyFill="1" applyBorder="1" applyAlignment="1">
      <alignment horizontal="center" vertical="center"/>
    </xf>
    <xf numFmtId="0" fontId="11" fillId="7" borderId="26" xfId="0" applyFont="1" applyFill="1" applyBorder="1" applyAlignment="1">
      <alignment horizontal="center" vertical="center"/>
    </xf>
    <xf numFmtId="0" fontId="11" fillId="6" borderId="21" xfId="0" applyFont="1" applyFill="1" applyBorder="1" applyAlignment="1">
      <alignment horizontal="center" vertical="center"/>
    </xf>
    <xf numFmtId="0" fontId="22" fillId="7" borderId="69" xfId="0" applyFont="1" applyFill="1" applyBorder="1" applyAlignment="1">
      <alignment horizontal="center" vertical="center"/>
    </xf>
    <xf numFmtId="0" fontId="11" fillId="30" borderId="3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0" borderId="16" xfId="0" applyFont="1" applyFill="1" applyBorder="1" applyAlignment="1">
      <alignment horizontal="center" vertical="center"/>
    </xf>
    <xf numFmtId="0" fontId="11" fillId="17" borderId="16" xfId="0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/>
    </xf>
    <xf numFmtId="0" fontId="11" fillId="7" borderId="16" xfId="0" applyFont="1" applyFill="1" applyBorder="1" applyAlignment="1">
      <alignment horizontal="center" vertical="center"/>
    </xf>
    <xf numFmtId="0" fontId="11" fillId="6" borderId="27" xfId="0" applyFont="1" applyFill="1" applyBorder="1" applyAlignment="1">
      <alignment horizontal="center" vertical="center"/>
    </xf>
    <xf numFmtId="0" fontId="22" fillId="7" borderId="39" xfId="0" applyFont="1" applyFill="1" applyBorder="1" applyAlignment="1">
      <alignment horizontal="center" vertical="center"/>
    </xf>
    <xf numFmtId="0" fontId="24" fillId="2" borderId="36" xfId="0" applyFont="1" applyFill="1" applyBorder="1" applyAlignment="1">
      <alignment horizontal="center"/>
    </xf>
    <xf numFmtId="0" fontId="24" fillId="20" borderId="36" xfId="0" applyFont="1" applyFill="1" applyBorder="1" applyAlignment="1">
      <alignment horizontal="center"/>
    </xf>
    <xf numFmtId="0" fontId="24" fillId="8" borderId="36" xfId="0" applyFont="1" applyFill="1" applyBorder="1" applyAlignment="1">
      <alignment horizontal="center"/>
    </xf>
    <xf numFmtId="0" fontId="24" fillId="27" borderId="36" xfId="0" applyFont="1" applyFill="1" applyBorder="1" applyAlignment="1">
      <alignment horizontal="center"/>
    </xf>
    <xf numFmtId="0" fontId="24" fillId="7" borderId="36" xfId="0" applyFont="1" applyFill="1" applyBorder="1" applyAlignment="1">
      <alignment horizontal="center"/>
    </xf>
    <xf numFmtId="0" fontId="24" fillId="25" borderId="36" xfId="0" applyFont="1" applyFill="1" applyBorder="1" applyAlignment="1">
      <alignment horizontal="center"/>
    </xf>
    <xf numFmtId="0" fontId="24" fillId="23" borderId="74" xfId="0" applyFont="1" applyFill="1" applyBorder="1" applyAlignment="1">
      <alignment horizontal="center"/>
    </xf>
    <xf numFmtId="0" fontId="24" fillId="2" borderId="74" xfId="0" applyFont="1" applyFill="1" applyBorder="1" applyAlignment="1">
      <alignment horizontal="center"/>
    </xf>
    <xf numFmtId="0" fontId="24" fillId="20" borderId="74" xfId="0" applyFont="1" applyFill="1" applyBorder="1" applyAlignment="1">
      <alignment horizontal="center"/>
    </xf>
    <xf numFmtId="0" fontId="24" fillId="8" borderId="74" xfId="0" applyFont="1" applyFill="1" applyBorder="1" applyAlignment="1">
      <alignment horizontal="center"/>
    </xf>
    <xf numFmtId="0" fontId="24" fillId="27" borderId="74" xfId="0" applyFont="1" applyFill="1" applyBorder="1" applyAlignment="1">
      <alignment horizontal="center"/>
    </xf>
    <xf numFmtId="0" fontId="24" fillId="7" borderId="74" xfId="0" applyFont="1" applyFill="1" applyBorder="1" applyAlignment="1">
      <alignment horizontal="center"/>
    </xf>
    <xf numFmtId="0" fontId="24" fillId="25" borderId="74" xfId="0" applyFont="1" applyFill="1" applyBorder="1" applyAlignment="1">
      <alignment horizontal="center"/>
    </xf>
    <xf numFmtId="0" fontId="24" fillId="2" borderId="16" xfId="0" applyFont="1" applyFill="1" applyBorder="1" applyAlignment="1">
      <alignment horizontal="center"/>
    </xf>
    <xf numFmtId="0" fontId="24" fillId="2" borderId="8" xfId="0" applyFont="1" applyFill="1" applyBorder="1" applyAlignment="1">
      <alignment horizontal="center"/>
    </xf>
    <xf numFmtId="0" fontId="15" fillId="2" borderId="39" xfId="0" applyFont="1" applyFill="1" applyBorder="1" applyAlignment="1">
      <alignment horizontal="center"/>
    </xf>
    <xf numFmtId="0" fontId="22" fillId="9" borderId="35" xfId="0" applyFont="1" applyFill="1" applyBorder="1" applyAlignment="1">
      <alignment horizontal="right"/>
    </xf>
    <xf numFmtId="0" fontId="11" fillId="18" borderId="1" xfId="0" applyFont="1" applyFill="1" applyBorder="1"/>
    <xf numFmtId="0" fontId="22" fillId="18" borderId="14" xfId="0" applyFont="1" applyFill="1" applyBorder="1"/>
    <xf numFmtId="0" fontId="11" fillId="18" borderId="14" xfId="0" applyFont="1" applyFill="1" applyBorder="1"/>
    <xf numFmtId="0" fontId="11" fillId="18" borderId="6" xfId="0" applyFont="1" applyFill="1" applyBorder="1"/>
    <xf numFmtId="0" fontId="11" fillId="29" borderId="15" xfId="0" applyFont="1" applyFill="1" applyBorder="1" applyAlignment="1">
      <alignment horizontal="center"/>
    </xf>
    <xf numFmtId="0" fontId="22" fillId="12" borderId="15" xfId="0" applyFont="1" applyFill="1" applyBorder="1" applyAlignment="1">
      <alignment horizontal="center"/>
    </xf>
    <xf numFmtId="0" fontId="11" fillId="12" borderId="15" xfId="0" applyFont="1" applyFill="1" applyBorder="1" applyAlignment="1">
      <alignment horizontal="center"/>
    </xf>
    <xf numFmtId="0" fontId="18" fillId="3" borderId="24" xfId="2" applyFont="1" applyFill="1" applyBorder="1" applyAlignment="1">
      <alignment horizontal="left"/>
    </xf>
    <xf numFmtId="49" fontId="18" fillId="3" borderId="25" xfId="2" applyNumberFormat="1" applyFont="1" applyFill="1" applyBorder="1"/>
    <xf numFmtId="0" fontId="8" fillId="3" borderId="17" xfId="2" applyFont="1" applyFill="1" applyBorder="1" applyAlignment="1">
      <alignment horizontal="left"/>
    </xf>
    <xf numFmtId="0" fontId="22" fillId="30" borderId="41" xfId="0" applyFont="1" applyFill="1" applyBorder="1" applyAlignment="1">
      <alignment horizontal="center" vertical="center"/>
    </xf>
    <xf numFmtId="0" fontId="11" fillId="23" borderId="15" xfId="0" applyFont="1" applyFill="1" applyBorder="1" applyAlignment="1">
      <alignment horizontal="center"/>
    </xf>
    <xf numFmtId="0" fontId="11" fillId="23" borderId="14" xfId="0" applyFont="1" applyFill="1" applyBorder="1" applyAlignment="1">
      <alignment horizontal="center"/>
    </xf>
    <xf numFmtId="0" fontId="22" fillId="23" borderId="17" xfId="0" applyFont="1" applyFill="1" applyBorder="1" applyAlignment="1">
      <alignment horizontal="center"/>
    </xf>
    <xf numFmtId="0" fontId="11" fillId="10" borderId="20" xfId="0" applyFont="1" applyFill="1" applyBorder="1"/>
    <xf numFmtId="0" fontId="11" fillId="10" borderId="27" xfId="0" applyFont="1" applyFill="1" applyBorder="1" applyAlignment="1">
      <alignment horizontal="center"/>
    </xf>
    <xf numFmtId="0" fontId="11" fillId="10" borderId="21" xfId="0" applyFont="1" applyFill="1" applyBorder="1" applyAlignment="1">
      <alignment horizontal="center"/>
    </xf>
    <xf numFmtId="49" fontId="11" fillId="2" borderId="30" xfId="0" applyNumberFormat="1" applyFont="1" applyFill="1" applyBorder="1" applyAlignment="1">
      <alignment horizontal="center"/>
    </xf>
    <xf numFmtId="0" fontId="11" fillId="7" borderId="46" xfId="0" applyFont="1" applyFill="1" applyBorder="1" applyAlignment="1">
      <alignment horizontal="center"/>
    </xf>
    <xf numFmtId="0" fontId="11" fillId="23" borderId="16" xfId="0" applyFont="1" applyFill="1" applyBorder="1" applyAlignment="1">
      <alignment horizontal="center"/>
    </xf>
    <xf numFmtId="0" fontId="11" fillId="23" borderId="26" xfId="0" applyFont="1" applyFill="1" applyBorder="1" applyAlignment="1">
      <alignment horizontal="center"/>
    </xf>
    <xf numFmtId="0" fontId="11" fillId="23" borderId="24" xfId="0" applyFont="1" applyFill="1" applyBorder="1" applyAlignment="1">
      <alignment horizontal="center"/>
    </xf>
    <xf numFmtId="0" fontId="22" fillId="29" borderId="49" xfId="0" applyFont="1" applyFill="1" applyBorder="1" applyAlignment="1">
      <alignment horizontal="center"/>
    </xf>
    <xf numFmtId="0" fontId="22" fillId="29" borderId="52" xfId="0" applyFont="1" applyFill="1" applyBorder="1" applyAlignment="1">
      <alignment horizontal="center"/>
    </xf>
    <xf numFmtId="0" fontId="11" fillId="24" borderId="22" xfId="0" applyFont="1" applyFill="1" applyBorder="1" applyAlignment="1">
      <alignment horizontal="center"/>
    </xf>
    <xf numFmtId="0" fontId="11" fillId="0" borderId="56" xfId="0" applyFont="1" applyBorder="1"/>
    <xf numFmtId="0" fontId="11" fillId="0" borderId="11" xfId="0" applyFont="1" applyBorder="1"/>
    <xf numFmtId="0" fontId="11" fillId="0" borderId="37" xfId="0" applyFont="1" applyBorder="1" applyAlignment="1">
      <alignment horizontal="center"/>
    </xf>
    <xf numFmtId="49" fontId="11" fillId="2" borderId="41" xfId="0" applyNumberFormat="1" applyFont="1" applyFill="1" applyBorder="1" applyAlignment="1">
      <alignment horizontal="center"/>
    </xf>
    <xf numFmtId="0" fontId="20" fillId="23" borderId="2" xfId="0" applyFont="1" applyFill="1" applyBorder="1" applyAlignment="1">
      <alignment horizontal="center" wrapText="1"/>
    </xf>
    <xf numFmtId="0" fontId="20" fillId="4" borderId="2" xfId="0" applyFont="1" applyFill="1" applyBorder="1" applyAlignment="1">
      <alignment horizontal="center" wrapText="1"/>
    </xf>
    <xf numFmtId="0" fontId="20" fillId="24" borderId="2" xfId="0" applyFont="1" applyFill="1" applyBorder="1" applyAlignment="1">
      <alignment horizontal="center" wrapText="1"/>
    </xf>
    <xf numFmtId="0" fontId="20" fillId="20" borderId="2" xfId="0" applyFont="1" applyFill="1" applyBorder="1" applyAlignment="1">
      <alignment horizontal="center" wrapText="1"/>
    </xf>
    <xf numFmtId="0" fontId="20" fillId="7" borderId="3" xfId="0" applyFont="1" applyFill="1" applyBorder="1" applyAlignment="1">
      <alignment horizontal="center" wrapText="1"/>
    </xf>
    <xf numFmtId="0" fontId="22" fillId="23" borderId="2" xfId="0" applyFont="1" applyFill="1" applyBorder="1" applyAlignment="1">
      <alignment horizontal="center" wrapText="1"/>
    </xf>
    <xf numFmtId="0" fontId="22" fillId="4" borderId="2" xfId="0" applyFont="1" applyFill="1" applyBorder="1" applyAlignment="1">
      <alignment horizontal="center" wrapText="1"/>
    </xf>
    <xf numFmtId="0" fontId="22" fillId="20" borderId="2" xfId="0" applyFont="1" applyFill="1" applyBorder="1" applyAlignment="1">
      <alignment horizontal="center" wrapText="1"/>
    </xf>
    <xf numFmtId="0" fontId="22" fillId="24" borderId="2" xfId="0" applyFont="1" applyFill="1" applyBorder="1" applyAlignment="1">
      <alignment horizontal="center" wrapText="1"/>
    </xf>
    <xf numFmtId="0" fontId="22" fillId="13" borderId="2" xfId="0" applyFont="1" applyFill="1" applyBorder="1" applyAlignment="1">
      <alignment horizontal="center" wrapText="1"/>
    </xf>
    <xf numFmtId="0" fontId="22" fillId="7" borderId="3" xfId="0" applyFont="1" applyFill="1" applyBorder="1" applyAlignment="1">
      <alignment horizontal="center" wrapText="1"/>
    </xf>
    <xf numFmtId="0" fontId="20" fillId="20" borderId="6" xfId="0" applyFont="1" applyFill="1" applyBorder="1" applyAlignment="1">
      <alignment horizontal="center" wrapText="1"/>
    </xf>
    <xf numFmtId="0" fontId="20" fillId="24" borderId="7" xfId="0" applyFont="1" applyFill="1" applyBorder="1" applyAlignment="1">
      <alignment horizontal="center" wrapText="1"/>
    </xf>
    <xf numFmtId="0" fontId="20" fillId="7" borderId="7" xfId="0" applyFont="1" applyFill="1" applyBorder="1" applyAlignment="1">
      <alignment horizontal="center" wrapText="1"/>
    </xf>
    <xf numFmtId="0" fontId="20" fillId="23" borderId="7" xfId="0" applyFont="1" applyFill="1" applyBorder="1" applyAlignment="1">
      <alignment horizontal="center" wrapText="1"/>
    </xf>
    <xf numFmtId="0" fontId="20" fillId="20" borderId="7" xfId="0" applyFont="1" applyFill="1" applyBorder="1" applyAlignment="1">
      <alignment horizontal="center" wrapText="1"/>
    </xf>
    <xf numFmtId="0" fontId="20" fillId="7" borderId="8" xfId="0" applyFont="1" applyFill="1" applyBorder="1" applyAlignment="1">
      <alignment horizontal="center" wrapText="1"/>
    </xf>
    <xf numFmtId="0" fontId="31" fillId="2" borderId="0" xfId="0" applyFont="1" applyFill="1" applyAlignment="1">
      <alignment horizontal="center" wrapText="1"/>
    </xf>
    <xf numFmtId="0" fontId="31" fillId="2" borderId="0" xfId="0" applyFont="1" applyFill="1" applyAlignment="1">
      <alignment wrapText="1"/>
    </xf>
    <xf numFmtId="0" fontId="20" fillId="20" borderId="1" xfId="0" applyFont="1" applyFill="1" applyBorder="1" applyAlignment="1">
      <alignment horizontal="center" wrapText="1"/>
    </xf>
    <xf numFmtId="0" fontId="20" fillId="23" borderId="40" xfId="0" applyFont="1" applyFill="1" applyBorder="1" applyAlignment="1">
      <alignment horizontal="center" wrapText="1"/>
    </xf>
    <xf numFmtId="0" fontId="31" fillId="0" borderId="0" xfId="0" applyFont="1" applyAlignment="1">
      <alignment wrapText="1"/>
    </xf>
    <xf numFmtId="0" fontId="20" fillId="21" borderId="2" xfId="0" applyFont="1" applyFill="1" applyBorder="1" applyAlignment="1">
      <alignment horizontal="center" wrapText="1"/>
    </xf>
    <xf numFmtId="0" fontId="20" fillId="7" borderId="4" xfId="0" applyFont="1" applyFill="1" applyBorder="1" applyAlignment="1">
      <alignment horizontal="center" wrapText="1"/>
    </xf>
    <xf numFmtId="0" fontId="11" fillId="4" borderId="21" xfId="0" applyFont="1" applyFill="1" applyBorder="1"/>
    <xf numFmtId="0" fontId="11" fillId="4" borderId="20" xfId="0" applyFont="1" applyFill="1" applyBorder="1"/>
    <xf numFmtId="0" fontId="11" fillId="4" borderId="28" xfId="0" applyFont="1" applyFill="1" applyBorder="1" applyAlignment="1">
      <alignment horizontal="center"/>
    </xf>
    <xf numFmtId="0" fontId="11" fillId="4" borderId="45" xfId="0" applyFont="1" applyFill="1" applyBorder="1" applyAlignment="1">
      <alignment horizontal="center"/>
    </xf>
    <xf numFmtId="0" fontId="8" fillId="4" borderId="28" xfId="4" applyFont="1" applyFill="1" applyBorder="1" applyAlignment="1">
      <alignment horizontal="center"/>
    </xf>
    <xf numFmtId="0" fontId="8" fillId="4" borderId="20" xfId="4" applyFont="1" applyFill="1" applyBorder="1" applyAlignment="1">
      <alignment horizontal="center"/>
    </xf>
    <xf numFmtId="0" fontId="8" fillId="4" borderId="62" xfId="4" applyFont="1" applyFill="1" applyBorder="1" applyAlignment="1">
      <alignment horizontal="center"/>
    </xf>
    <xf numFmtId="0" fontId="8" fillId="4" borderId="27" xfId="4" applyFont="1" applyFill="1" applyBorder="1" applyAlignment="1">
      <alignment horizontal="center"/>
    </xf>
    <xf numFmtId="0" fontId="8" fillId="4" borderId="21" xfId="4" applyFont="1" applyFill="1" applyBorder="1" applyAlignment="1">
      <alignment horizontal="center"/>
    </xf>
    <xf numFmtId="0" fontId="21" fillId="4" borderId="45" xfId="4" applyFont="1" applyFill="1" applyBorder="1" applyAlignment="1">
      <alignment horizontal="center"/>
    </xf>
    <xf numFmtId="0" fontId="21" fillId="4" borderId="20" xfId="4" applyFont="1" applyFill="1" applyBorder="1" applyAlignment="1">
      <alignment horizontal="center"/>
    </xf>
    <xf numFmtId="0" fontId="21" fillId="4" borderId="62" xfId="4" applyFont="1" applyFill="1" applyBorder="1" applyAlignment="1">
      <alignment horizontal="center"/>
    </xf>
    <xf numFmtId="0" fontId="11" fillId="8" borderId="36" xfId="0" applyFont="1" applyFill="1" applyBorder="1"/>
    <xf numFmtId="0" fontId="11" fillId="8" borderId="11" xfId="0" applyFont="1" applyFill="1" applyBorder="1"/>
    <xf numFmtId="0" fontId="11" fillId="8" borderId="11" xfId="0" applyFont="1" applyFill="1" applyBorder="1" applyAlignment="1">
      <alignment horizontal="center"/>
    </xf>
    <xf numFmtId="0" fontId="11" fillId="8" borderId="37" xfId="0" applyFont="1" applyFill="1" applyBorder="1" applyAlignment="1">
      <alignment horizontal="center"/>
    </xf>
    <xf numFmtId="0" fontId="11" fillId="8" borderId="56" xfId="0" applyFont="1" applyFill="1" applyBorder="1" applyAlignment="1">
      <alignment horizontal="center"/>
    </xf>
    <xf numFmtId="0" fontId="11" fillId="8" borderId="74" xfId="0" applyFont="1" applyFill="1" applyBorder="1" applyAlignment="1">
      <alignment horizontal="center"/>
    </xf>
    <xf numFmtId="0" fontId="11" fillId="8" borderId="36" xfId="0" applyFont="1" applyFill="1" applyBorder="1" applyAlignment="1">
      <alignment horizontal="center"/>
    </xf>
    <xf numFmtId="0" fontId="8" fillId="8" borderId="11" xfId="4" applyFont="1" applyFill="1" applyBorder="1" applyAlignment="1">
      <alignment horizontal="center"/>
    </xf>
    <xf numFmtId="0" fontId="8" fillId="8" borderId="38" xfId="4" applyFont="1" applyFill="1" applyBorder="1" applyAlignment="1">
      <alignment horizontal="center"/>
    </xf>
    <xf numFmtId="0" fontId="8" fillId="8" borderId="36" xfId="4" applyFont="1" applyFill="1" applyBorder="1" applyAlignment="1">
      <alignment horizontal="center"/>
    </xf>
    <xf numFmtId="0" fontId="8" fillId="8" borderId="37" xfId="4" applyFont="1" applyFill="1" applyBorder="1" applyAlignment="1">
      <alignment horizontal="center"/>
    </xf>
    <xf numFmtId="0" fontId="8" fillId="8" borderId="56" xfId="4" applyFont="1" applyFill="1" applyBorder="1" applyAlignment="1">
      <alignment horizontal="center"/>
    </xf>
    <xf numFmtId="0" fontId="8" fillId="8" borderId="50" xfId="4" applyFont="1" applyFill="1" applyBorder="1" applyAlignment="1">
      <alignment horizontal="center"/>
    </xf>
    <xf numFmtId="0" fontId="11" fillId="6" borderId="1" xfId="0" applyFont="1" applyFill="1" applyBorder="1"/>
    <xf numFmtId="0" fontId="11" fillId="6" borderId="2" xfId="0" applyFont="1" applyFill="1" applyBorder="1"/>
    <xf numFmtId="0" fontId="11" fillId="6" borderId="2" xfId="0" applyFont="1" applyFill="1" applyBorder="1" applyAlignment="1">
      <alignment horizontal="center"/>
    </xf>
    <xf numFmtId="0" fontId="11" fillId="6" borderId="23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0" fontId="11" fillId="6" borderId="22" xfId="0" applyFont="1" applyFill="1" applyBorder="1" applyAlignment="1">
      <alignment horizontal="center"/>
    </xf>
    <xf numFmtId="0" fontId="11" fillId="6" borderId="3" xfId="0" applyFont="1" applyFill="1" applyBorder="1" applyAlignment="1">
      <alignment horizontal="center"/>
    </xf>
    <xf numFmtId="0" fontId="11" fillId="6" borderId="40" xfId="0" applyFont="1" applyFill="1" applyBorder="1" applyAlignment="1">
      <alignment horizontal="center"/>
    </xf>
    <xf numFmtId="0" fontId="8" fillId="6" borderId="2" xfId="4" applyFont="1" applyFill="1" applyBorder="1" applyAlignment="1">
      <alignment horizontal="center"/>
    </xf>
    <xf numFmtId="0" fontId="11" fillId="6" borderId="49" xfId="0" applyFont="1" applyFill="1" applyBorder="1" applyAlignment="1">
      <alignment horizontal="center"/>
    </xf>
    <xf numFmtId="0" fontId="11" fillId="6" borderId="56" xfId="0" applyFont="1" applyFill="1" applyBorder="1"/>
    <xf numFmtId="0" fontId="22" fillId="6" borderId="56" xfId="0" applyFont="1" applyFill="1" applyBorder="1"/>
    <xf numFmtId="0" fontId="22" fillId="6" borderId="7" xfId="0" applyFont="1" applyFill="1" applyBorder="1" applyAlignment="1">
      <alignment horizontal="center"/>
    </xf>
    <xf numFmtId="0" fontId="22" fillId="6" borderId="32" xfId="0" applyFont="1" applyFill="1" applyBorder="1" applyAlignment="1">
      <alignment horizontal="center"/>
    </xf>
    <xf numFmtId="0" fontId="22" fillId="6" borderId="6" xfId="0" applyFont="1" applyFill="1" applyBorder="1" applyAlignment="1">
      <alignment horizontal="center"/>
    </xf>
    <xf numFmtId="0" fontId="22" fillId="6" borderId="61" xfId="0" applyFont="1" applyFill="1" applyBorder="1" applyAlignment="1">
      <alignment horizontal="center"/>
    </xf>
    <xf numFmtId="0" fontId="22" fillId="6" borderId="30" xfId="0" applyFont="1" applyFill="1" applyBorder="1" applyAlignment="1">
      <alignment horizontal="center"/>
    </xf>
    <xf numFmtId="0" fontId="22" fillId="20" borderId="2" xfId="0" applyFont="1" applyFill="1" applyBorder="1" applyAlignment="1">
      <alignment horizontal="right"/>
    </xf>
    <xf numFmtId="0" fontId="22" fillId="24" borderId="2" xfId="0" applyFont="1" applyFill="1" applyBorder="1" applyAlignment="1">
      <alignment horizontal="right"/>
    </xf>
    <xf numFmtId="0" fontId="11" fillId="0" borderId="11" xfId="0" applyFont="1" applyBorder="1" applyAlignment="1">
      <alignment horizontal="center"/>
    </xf>
    <xf numFmtId="0" fontId="11" fillId="0" borderId="36" xfId="0" applyFont="1" applyBorder="1" applyAlignment="1">
      <alignment horizontal="center"/>
    </xf>
    <xf numFmtId="0" fontId="22" fillId="24" borderId="15" xfId="0" applyFont="1" applyFill="1" applyBorder="1"/>
    <xf numFmtId="0" fontId="22" fillId="24" borderId="14" xfId="0" applyFont="1" applyFill="1" applyBorder="1" applyAlignment="1">
      <alignment horizontal="center"/>
    </xf>
    <xf numFmtId="0" fontId="22" fillId="24" borderId="63" xfId="0" applyFont="1" applyFill="1" applyBorder="1" applyAlignment="1">
      <alignment horizontal="center"/>
    </xf>
    <xf numFmtId="0" fontId="11" fillId="2" borderId="31" xfId="0" applyFont="1" applyFill="1" applyBorder="1"/>
    <xf numFmtId="0" fontId="11" fillId="0" borderId="7" xfId="0" applyFont="1" applyBorder="1" applyAlignment="1">
      <alignment horizontal="center"/>
    </xf>
    <xf numFmtId="0" fontId="11" fillId="0" borderId="59" xfId="0" applyFont="1" applyBorder="1" applyAlignment="1">
      <alignment horizontal="center"/>
    </xf>
    <xf numFmtId="0" fontId="22" fillId="2" borderId="30" xfId="0" applyFont="1" applyFill="1" applyBorder="1" applyAlignment="1">
      <alignment horizontal="center"/>
    </xf>
    <xf numFmtId="0" fontId="20" fillId="20" borderId="26" xfId="0" applyFont="1" applyFill="1" applyBorder="1" applyAlignment="1">
      <alignment horizontal="center" wrapText="1"/>
    </xf>
    <xf numFmtId="0" fontId="8" fillId="24" borderId="36" xfId="4" applyFont="1" applyFill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2" borderId="78" xfId="0" applyFont="1" applyFill="1" applyBorder="1" applyAlignment="1">
      <alignment horizontal="center"/>
    </xf>
    <xf numFmtId="0" fontId="3" fillId="22" borderId="79" xfId="0" applyFont="1" applyFill="1" applyBorder="1" applyAlignment="1">
      <alignment horizontal="center" wrapText="1"/>
    </xf>
    <xf numFmtId="0" fontId="9" fillId="2" borderId="68" xfId="0" applyFont="1" applyFill="1" applyBorder="1" applyAlignment="1">
      <alignment horizontal="center" wrapText="1"/>
    </xf>
    <xf numFmtId="0" fontId="0" fillId="0" borderId="20" xfId="0" applyBorder="1"/>
    <xf numFmtId="0" fontId="6" fillId="2" borderId="60" xfId="0" applyFont="1" applyFill="1" applyBorder="1"/>
    <xf numFmtId="0" fontId="11" fillId="0" borderId="68" xfId="0" applyFont="1" applyBorder="1" applyAlignment="1">
      <alignment horizontal="center"/>
    </xf>
    <xf numFmtId="0" fontId="21" fillId="2" borderId="21" xfId="4" applyFont="1" applyFill="1" applyBorder="1" applyAlignment="1">
      <alignment horizontal="center"/>
    </xf>
    <xf numFmtId="0" fontId="3" fillId="13" borderId="11" xfId="0" applyFont="1" applyFill="1" applyBorder="1" applyAlignment="1">
      <alignment horizontal="center" wrapText="1"/>
    </xf>
    <xf numFmtId="0" fontId="11" fillId="0" borderId="39" xfId="0" applyFont="1" applyBorder="1" applyAlignment="1">
      <alignment horizontal="center"/>
    </xf>
    <xf numFmtId="0" fontId="13" fillId="21" borderId="0" xfId="0" applyFont="1" applyFill="1" applyAlignment="1">
      <alignment horizontal="left"/>
    </xf>
    <xf numFmtId="0" fontId="1" fillId="21" borderId="0" xfId="0" applyFont="1" applyFill="1"/>
    <xf numFmtId="0" fontId="1" fillId="21" borderId="0" xfId="0" applyFont="1" applyFill="1" applyAlignment="1">
      <alignment horizontal="center"/>
    </xf>
    <xf numFmtId="0" fontId="15" fillId="2" borderId="51" xfId="0" applyFont="1" applyFill="1" applyBorder="1"/>
    <xf numFmtId="0" fontId="15" fillId="2" borderId="19" xfId="0" applyFont="1" applyFill="1" applyBorder="1"/>
    <xf numFmtId="49" fontId="18" fillId="3" borderId="21" xfId="2" applyNumberFormat="1" applyFont="1" applyFill="1" applyBorder="1"/>
    <xf numFmtId="0" fontId="11" fillId="3" borderId="45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  <xf numFmtId="0" fontId="11" fillId="3" borderId="27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center" vertical="center"/>
    </xf>
    <xf numFmtId="0" fontId="22" fillId="3" borderId="29" xfId="0" applyFont="1" applyFill="1" applyBorder="1" applyAlignment="1">
      <alignment horizontal="center" vertical="center"/>
    </xf>
    <xf numFmtId="49" fontId="8" fillId="3" borderId="66" xfId="2" applyNumberFormat="1" applyFont="1" applyFill="1" applyBorder="1"/>
    <xf numFmtId="0" fontId="18" fillId="17" borderId="51" xfId="1" applyFont="1" applyFill="1" applyBorder="1" applyAlignment="1">
      <alignment horizontal="left"/>
    </xf>
    <xf numFmtId="0" fontId="18" fillId="17" borderId="65" xfId="1" applyFont="1" applyFill="1" applyBorder="1" applyAlignment="1">
      <alignment horizontal="left"/>
    </xf>
    <xf numFmtId="0" fontId="11" fillId="17" borderId="54" xfId="0" applyFont="1" applyFill="1" applyBorder="1" applyAlignment="1">
      <alignment horizontal="center" vertical="center"/>
    </xf>
    <xf numFmtId="0" fontId="11" fillId="17" borderId="38" xfId="0" applyFont="1" applyFill="1" applyBorder="1" applyAlignment="1">
      <alignment horizontal="center" vertical="center"/>
    </xf>
    <xf numFmtId="0" fontId="11" fillId="17" borderId="75" xfId="0" applyFont="1" applyFill="1" applyBorder="1" applyAlignment="1">
      <alignment horizontal="center" vertical="center"/>
    </xf>
    <xf numFmtId="0" fontId="11" fillId="17" borderId="70" xfId="0" applyFont="1" applyFill="1" applyBorder="1" applyAlignment="1">
      <alignment horizontal="center" vertical="center"/>
    </xf>
    <xf numFmtId="0" fontId="22" fillId="17" borderId="0" xfId="0" applyFont="1" applyFill="1" applyAlignment="1">
      <alignment horizontal="center" vertical="center"/>
    </xf>
    <xf numFmtId="0" fontId="22" fillId="17" borderId="44" xfId="0" applyFont="1" applyFill="1" applyBorder="1" applyAlignment="1">
      <alignment horizontal="center" vertical="center"/>
    </xf>
    <xf numFmtId="0" fontId="22" fillId="17" borderId="53" xfId="0" applyFont="1" applyFill="1" applyBorder="1" applyAlignment="1">
      <alignment horizontal="center" vertical="center"/>
    </xf>
    <xf numFmtId="49" fontId="18" fillId="3" borderId="17" xfId="2" applyNumberFormat="1" applyFont="1" applyFill="1" applyBorder="1"/>
    <xf numFmtId="0" fontId="11" fillId="17" borderId="72" xfId="0" applyFont="1" applyFill="1" applyBorder="1" applyAlignment="1">
      <alignment horizontal="center" vertical="center"/>
    </xf>
    <xf numFmtId="0" fontId="11" fillId="17" borderId="64" xfId="0" applyFont="1" applyFill="1" applyBorder="1" applyAlignment="1">
      <alignment horizontal="center" vertical="center"/>
    </xf>
    <xf numFmtId="0" fontId="24" fillId="7" borderId="17" xfId="0" applyFont="1" applyFill="1" applyBorder="1"/>
    <xf numFmtId="0" fontId="8" fillId="17" borderId="19" xfId="1" applyFont="1" applyFill="1" applyBorder="1" applyAlignment="1">
      <alignment horizontal="left"/>
    </xf>
    <xf numFmtId="0" fontId="11" fillId="14" borderId="28" xfId="0" applyFont="1" applyFill="1" applyBorder="1" applyAlignment="1">
      <alignment horizontal="center"/>
    </xf>
    <xf numFmtId="0" fontId="11" fillId="14" borderId="20" xfId="0" applyFont="1" applyFill="1" applyBorder="1" applyAlignment="1">
      <alignment horizontal="center"/>
    </xf>
    <xf numFmtId="0" fontId="11" fillId="14" borderId="21" xfId="0" applyFont="1" applyFill="1" applyBorder="1" applyAlignment="1">
      <alignment horizontal="center"/>
    </xf>
    <xf numFmtId="0" fontId="11" fillId="14" borderId="45" xfId="0" applyFont="1" applyFill="1" applyBorder="1" applyAlignment="1">
      <alignment horizontal="center"/>
    </xf>
    <xf numFmtId="0" fontId="11" fillId="14" borderId="62" xfId="0" applyFont="1" applyFill="1" applyBorder="1" applyAlignment="1">
      <alignment horizontal="center"/>
    </xf>
    <xf numFmtId="0" fontId="11" fillId="10" borderId="36" xfId="0" applyFont="1" applyFill="1" applyBorder="1"/>
    <xf numFmtId="0" fontId="11" fillId="10" borderId="11" xfId="0" applyFont="1" applyFill="1" applyBorder="1"/>
    <xf numFmtId="0" fontId="22" fillId="10" borderId="11" xfId="0" applyFont="1" applyFill="1" applyBorder="1" applyAlignment="1">
      <alignment horizontal="center"/>
    </xf>
    <xf numFmtId="0" fontId="11" fillId="10" borderId="37" xfId="0" applyFont="1" applyFill="1" applyBorder="1" applyAlignment="1">
      <alignment horizontal="center"/>
    </xf>
    <xf numFmtId="0" fontId="11" fillId="10" borderId="56" xfId="0" applyFont="1" applyFill="1" applyBorder="1" applyAlignment="1">
      <alignment horizontal="center"/>
    </xf>
    <xf numFmtId="0" fontId="11" fillId="10" borderId="11" xfId="0" applyFont="1" applyFill="1" applyBorder="1" applyAlignment="1">
      <alignment horizontal="center"/>
    </xf>
    <xf numFmtId="0" fontId="11" fillId="10" borderId="50" xfId="0" applyFont="1" applyFill="1" applyBorder="1" applyAlignment="1">
      <alignment horizontal="center"/>
    </xf>
    <xf numFmtId="0" fontId="11" fillId="10" borderId="74" xfId="0" applyFont="1" applyFill="1" applyBorder="1" applyAlignment="1">
      <alignment horizontal="center"/>
    </xf>
    <xf numFmtId="0" fontId="11" fillId="10" borderId="36" xfId="0" applyFont="1" applyFill="1" applyBorder="1" applyAlignment="1">
      <alignment horizontal="center"/>
    </xf>
    <xf numFmtId="0" fontId="11" fillId="10" borderId="38" xfId="0" applyFont="1" applyFill="1" applyBorder="1" applyAlignment="1">
      <alignment horizontal="center"/>
    </xf>
    <xf numFmtId="0" fontId="11" fillId="7" borderId="7" xfId="0" applyFont="1" applyFill="1" applyBorder="1" applyAlignment="1">
      <alignment horizontal="center"/>
    </xf>
    <xf numFmtId="0" fontId="11" fillId="7" borderId="6" xfId="0" applyFont="1" applyFill="1" applyBorder="1"/>
    <xf numFmtId="0" fontId="11" fillId="7" borderId="7" xfId="0" applyFont="1" applyFill="1" applyBorder="1"/>
    <xf numFmtId="0" fontId="11" fillId="7" borderId="8" xfId="0" applyFont="1" applyFill="1" applyBorder="1" applyAlignment="1">
      <alignment horizontal="center"/>
    </xf>
    <xf numFmtId="0" fontId="11" fillId="7" borderId="32" xfId="0" applyFont="1" applyFill="1" applyBorder="1" applyAlignment="1">
      <alignment horizontal="center"/>
    </xf>
    <xf numFmtId="1" fontId="22" fillId="2" borderId="0" xfId="0" applyNumberFormat="1" applyFont="1" applyFill="1" applyAlignment="1">
      <alignment horizontal="right"/>
    </xf>
    <xf numFmtId="0" fontId="11" fillId="7" borderId="31" xfId="0" applyFont="1" applyFill="1" applyBorder="1" applyAlignment="1">
      <alignment horizontal="center"/>
    </xf>
    <xf numFmtId="0" fontId="11" fillId="7" borderId="6" xfId="0" applyFont="1" applyFill="1" applyBorder="1" applyAlignment="1">
      <alignment horizontal="center"/>
    </xf>
    <xf numFmtId="0" fontId="11" fillId="23" borderId="21" xfId="0" applyFont="1" applyFill="1" applyBorder="1"/>
    <xf numFmtId="0" fontId="11" fillId="23" borderId="20" xfId="0" applyFont="1" applyFill="1" applyBorder="1"/>
    <xf numFmtId="0" fontId="11" fillId="23" borderId="20" xfId="0" applyFont="1" applyFill="1" applyBorder="1" applyAlignment="1">
      <alignment horizontal="center"/>
    </xf>
    <xf numFmtId="0" fontId="11" fillId="23" borderId="27" xfId="0" applyFont="1" applyFill="1" applyBorder="1" applyAlignment="1">
      <alignment horizontal="center"/>
    </xf>
    <xf numFmtId="0" fontId="11" fillId="23" borderId="21" xfId="0" applyFont="1" applyFill="1" applyBorder="1" applyAlignment="1">
      <alignment horizontal="center"/>
    </xf>
    <xf numFmtId="0" fontId="11" fillId="23" borderId="45" xfId="0" applyFont="1" applyFill="1" applyBorder="1" applyAlignment="1">
      <alignment horizontal="center"/>
    </xf>
    <xf numFmtId="0" fontId="11" fillId="23" borderId="62" xfId="0" applyFont="1" applyFill="1" applyBorder="1" applyAlignment="1">
      <alignment horizontal="center"/>
    </xf>
    <xf numFmtId="0" fontId="22" fillId="23" borderId="29" xfId="0" applyFont="1" applyFill="1" applyBorder="1" applyAlignment="1">
      <alignment horizontal="center"/>
    </xf>
    <xf numFmtId="0" fontId="22" fillId="8" borderId="3" xfId="0" applyFont="1" applyFill="1" applyBorder="1" applyAlignment="1">
      <alignment horizontal="center"/>
    </xf>
    <xf numFmtId="0" fontId="11" fillId="8" borderId="14" xfId="0" applyFont="1" applyFill="1" applyBorder="1"/>
    <xf numFmtId="0" fontId="11" fillId="8" borderId="6" xfId="0" applyFont="1" applyFill="1" applyBorder="1"/>
    <xf numFmtId="0" fontId="22" fillId="8" borderId="2" xfId="0" applyFont="1" applyFill="1" applyBorder="1"/>
    <xf numFmtId="0" fontId="22" fillId="8" borderId="23" xfId="0" applyFont="1" applyFill="1" applyBorder="1" applyAlignment="1">
      <alignment horizontal="center"/>
    </xf>
    <xf numFmtId="0" fontId="22" fillId="8" borderId="40" xfId="0" applyFont="1" applyFill="1" applyBorder="1" applyAlignment="1">
      <alignment horizontal="center"/>
    </xf>
    <xf numFmtId="0" fontId="22" fillId="8" borderId="1" xfId="0" applyFont="1" applyFill="1" applyBorder="1" applyAlignment="1">
      <alignment horizontal="center"/>
    </xf>
    <xf numFmtId="0" fontId="22" fillId="8" borderId="1" xfId="0" applyFont="1" applyFill="1" applyBorder="1"/>
    <xf numFmtId="0" fontId="22" fillId="8" borderId="48" xfId="0" applyFont="1" applyFill="1" applyBorder="1" applyAlignment="1">
      <alignment horizontal="center"/>
    </xf>
    <xf numFmtId="0" fontId="22" fillId="8" borderId="29" xfId="0" applyFont="1" applyFill="1" applyBorder="1" applyAlignment="1">
      <alignment horizontal="center"/>
    </xf>
    <xf numFmtId="0" fontId="22" fillId="4" borderId="26" xfId="0" applyFont="1" applyFill="1" applyBorder="1"/>
    <xf numFmtId="0" fontId="22" fillId="4" borderId="11" xfId="0" applyFont="1" applyFill="1" applyBorder="1"/>
    <xf numFmtId="0" fontId="22" fillId="4" borderId="37" xfId="0" applyFont="1" applyFill="1" applyBorder="1" applyAlignment="1">
      <alignment horizontal="center"/>
    </xf>
    <xf numFmtId="0" fontId="22" fillId="4" borderId="56" xfId="0" applyFont="1" applyFill="1" applyBorder="1" applyAlignment="1">
      <alignment horizontal="center"/>
    </xf>
    <xf numFmtId="0" fontId="22" fillId="2" borderId="78" xfId="0" applyFont="1" applyFill="1" applyBorder="1" applyAlignment="1">
      <alignment horizontal="center"/>
    </xf>
    <xf numFmtId="0" fontId="22" fillId="7" borderId="10" xfId="0" applyFont="1" applyFill="1" applyBorder="1" applyAlignment="1">
      <alignment horizontal="center"/>
    </xf>
    <xf numFmtId="0" fontId="11" fillId="14" borderId="21" xfId="0" applyFont="1" applyFill="1" applyBorder="1"/>
    <xf numFmtId="0" fontId="11" fillId="14" borderId="20" xfId="0" applyFont="1" applyFill="1" applyBorder="1"/>
    <xf numFmtId="0" fontId="11" fillId="15" borderId="20" xfId="0" applyFont="1" applyFill="1" applyBorder="1" applyAlignment="1">
      <alignment horizontal="center"/>
    </xf>
    <xf numFmtId="0" fontId="22" fillId="14" borderId="56" xfId="0" applyFont="1" applyFill="1" applyBorder="1" applyAlignment="1">
      <alignment horizontal="center"/>
    </xf>
    <xf numFmtId="0" fontId="22" fillId="14" borderId="11" xfId="0" applyFont="1" applyFill="1" applyBorder="1" applyAlignment="1">
      <alignment horizontal="center"/>
    </xf>
    <xf numFmtId="0" fontId="22" fillId="14" borderId="37" xfId="0" applyFont="1" applyFill="1" applyBorder="1" applyAlignment="1">
      <alignment horizontal="center"/>
    </xf>
    <xf numFmtId="0" fontId="22" fillId="14" borderId="50" xfId="0" applyFont="1" applyFill="1" applyBorder="1" applyAlignment="1">
      <alignment horizontal="center"/>
    </xf>
    <xf numFmtId="0" fontId="22" fillId="14" borderId="74" xfId="0" applyFont="1" applyFill="1" applyBorder="1" applyAlignment="1">
      <alignment horizontal="center"/>
    </xf>
    <xf numFmtId="0" fontId="11" fillId="14" borderId="27" xfId="0" applyFont="1" applyFill="1" applyBorder="1" applyAlignment="1">
      <alignment horizontal="center"/>
    </xf>
    <xf numFmtId="0" fontId="8" fillId="14" borderId="20" xfId="4" applyFont="1" applyFill="1" applyBorder="1" applyAlignment="1">
      <alignment horizontal="center"/>
    </xf>
    <xf numFmtId="0" fontId="8" fillId="14" borderId="21" xfId="4" applyFont="1" applyFill="1" applyBorder="1" applyAlignment="1">
      <alignment horizontal="center"/>
    </xf>
    <xf numFmtId="0" fontId="8" fillId="14" borderId="28" xfId="4" applyFont="1" applyFill="1" applyBorder="1" applyAlignment="1">
      <alignment horizontal="center"/>
    </xf>
    <xf numFmtId="0" fontId="8" fillId="14" borderId="45" xfId="4" applyFont="1" applyFill="1" applyBorder="1" applyAlignment="1">
      <alignment horizontal="center"/>
    </xf>
    <xf numFmtId="0" fontId="8" fillId="14" borderId="62" xfId="4" applyFont="1" applyFill="1" applyBorder="1" applyAlignment="1">
      <alignment horizontal="center"/>
    </xf>
    <xf numFmtId="0" fontId="22" fillId="23" borderId="13" xfId="0" applyFont="1" applyFill="1" applyBorder="1" applyAlignment="1">
      <alignment horizontal="center"/>
    </xf>
    <xf numFmtId="0" fontId="22" fillId="16" borderId="17" xfId="0" applyFont="1" applyFill="1" applyBorder="1" applyAlignment="1">
      <alignment horizontal="center"/>
    </xf>
    <xf numFmtId="0" fontId="11" fillId="16" borderId="2" xfId="0" applyFont="1" applyFill="1" applyBorder="1"/>
    <xf numFmtId="0" fontId="11" fillId="16" borderId="2" xfId="0" applyFont="1" applyFill="1" applyBorder="1" applyAlignment="1">
      <alignment horizontal="center"/>
    </xf>
    <xf numFmtId="0" fontId="11" fillId="16" borderId="23" xfId="0" applyFont="1" applyFill="1" applyBorder="1" applyAlignment="1">
      <alignment horizontal="center"/>
    </xf>
    <xf numFmtId="0" fontId="11" fillId="16" borderId="1" xfId="0" applyFont="1" applyFill="1" applyBorder="1" applyAlignment="1">
      <alignment horizontal="center"/>
    </xf>
    <xf numFmtId="0" fontId="11" fillId="16" borderId="22" xfId="0" applyFont="1" applyFill="1" applyBorder="1" applyAlignment="1">
      <alignment horizontal="center"/>
    </xf>
    <xf numFmtId="0" fontId="11" fillId="16" borderId="3" xfId="0" applyFont="1" applyFill="1" applyBorder="1" applyAlignment="1">
      <alignment horizontal="center"/>
    </xf>
    <xf numFmtId="0" fontId="11" fillId="16" borderId="40" xfId="0" applyFont="1" applyFill="1" applyBorder="1" applyAlignment="1">
      <alignment horizontal="center"/>
    </xf>
    <xf numFmtId="0" fontId="11" fillId="16" borderId="20" xfId="0" applyFont="1" applyFill="1" applyBorder="1" applyAlignment="1">
      <alignment horizontal="center"/>
    </xf>
    <xf numFmtId="0" fontId="11" fillId="16" borderId="31" xfId="0" applyFont="1" applyFill="1" applyBorder="1"/>
    <xf numFmtId="0" fontId="11" fillId="16" borderId="7" xfId="0" applyFont="1" applyFill="1" applyBorder="1"/>
    <xf numFmtId="0" fontId="11" fillId="16" borderId="7" xfId="0" applyFont="1" applyFill="1" applyBorder="1" applyAlignment="1">
      <alignment horizontal="center"/>
    </xf>
    <xf numFmtId="0" fontId="11" fillId="16" borderId="32" xfId="0" applyFont="1" applyFill="1" applyBorder="1" applyAlignment="1">
      <alignment horizontal="center"/>
    </xf>
    <xf numFmtId="0" fontId="11" fillId="16" borderId="6" xfId="0" applyFont="1" applyFill="1" applyBorder="1" applyAlignment="1">
      <alignment horizontal="center"/>
    </xf>
    <xf numFmtId="0" fontId="22" fillId="16" borderId="7" xfId="0" applyFont="1" applyFill="1" applyBorder="1" applyAlignment="1">
      <alignment horizontal="center"/>
    </xf>
    <xf numFmtId="0" fontId="11" fillId="16" borderId="61" xfId="0" applyFont="1" applyFill="1" applyBorder="1" applyAlignment="1">
      <alignment horizontal="center"/>
    </xf>
    <xf numFmtId="0" fontId="11" fillId="16" borderId="8" xfId="0" applyFont="1" applyFill="1" applyBorder="1" applyAlignment="1">
      <alignment horizontal="center"/>
    </xf>
    <xf numFmtId="0" fontId="11" fillId="16" borderId="31" xfId="0" applyFont="1" applyFill="1" applyBorder="1" applyAlignment="1">
      <alignment horizontal="center"/>
    </xf>
    <xf numFmtId="0" fontId="22" fillId="16" borderId="69" xfId="0" applyFont="1" applyFill="1" applyBorder="1" applyAlignment="1">
      <alignment horizontal="center"/>
    </xf>
    <xf numFmtId="1" fontId="22" fillId="16" borderId="35" xfId="0" applyNumberFormat="1" applyFont="1" applyFill="1" applyBorder="1" applyAlignment="1">
      <alignment horizontal="right"/>
    </xf>
    <xf numFmtId="0" fontId="11" fillId="16" borderId="6" xfId="0" applyFont="1" applyFill="1" applyBorder="1"/>
    <xf numFmtId="0" fontId="11" fillId="16" borderId="1" xfId="0" applyFont="1" applyFill="1" applyBorder="1"/>
    <xf numFmtId="0" fontId="11" fillId="16" borderId="14" xfId="0" applyFont="1" applyFill="1" applyBorder="1"/>
    <xf numFmtId="0" fontId="22" fillId="16" borderId="13" xfId="0" applyFont="1" applyFill="1" applyBorder="1" applyAlignment="1">
      <alignment horizontal="center"/>
    </xf>
    <xf numFmtId="0" fontId="22" fillId="16" borderId="30" xfId="0" applyFont="1" applyFill="1" applyBorder="1" applyAlignment="1">
      <alignment horizontal="center"/>
    </xf>
    <xf numFmtId="0" fontId="22" fillId="10" borderId="41" xfId="0" applyFont="1" applyFill="1" applyBorder="1" applyAlignment="1">
      <alignment horizontal="center"/>
    </xf>
    <xf numFmtId="0" fontId="22" fillId="22" borderId="17" xfId="0" applyFont="1" applyFill="1" applyBorder="1" applyAlignment="1">
      <alignment horizontal="center"/>
    </xf>
    <xf numFmtId="0" fontId="22" fillId="22" borderId="30" xfId="0" applyFont="1" applyFill="1" applyBorder="1" applyAlignment="1">
      <alignment horizontal="center"/>
    </xf>
    <xf numFmtId="0" fontId="22" fillId="13" borderId="17" xfId="0" applyFont="1" applyFill="1" applyBorder="1" applyAlignment="1">
      <alignment horizontal="center"/>
    </xf>
    <xf numFmtId="0" fontId="22" fillId="13" borderId="30" xfId="0" applyFont="1" applyFill="1" applyBorder="1" applyAlignment="1">
      <alignment horizontal="center"/>
    </xf>
    <xf numFmtId="0" fontId="22" fillId="6" borderId="13" xfId="0" applyFont="1" applyFill="1" applyBorder="1" applyAlignment="1">
      <alignment horizontal="center"/>
    </xf>
    <xf numFmtId="0" fontId="22" fillId="31" borderId="13" xfId="0" applyFont="1" applyFill="1" applyBorder="1" applyAlignment="1">
      <alignment horizontal="center"/>
    </xf>
    <xf numFmtId="0" fontId="22" fillId="31" borderId="17" xfId="0" applyFont="1" applyFill="1" applyBorder="1" applyAlignment="1">
      <alignment horizontal="center"/>
    </xf>
    <xf numFmtId="0" fontId="22" fillId="31" borderId="30" xfId="0" applyFont="1" applyFill="1" applyBorder="1" applyAlignment="1">
      <alignment horizontal="center"/>
    </xf>
    <xf numFmtId="0" fontId="11" fillId="31" borderId="26" xfId="0" applyFont="1" applyFill="1" applyBorder="1"/>
    <xf numFmtId="0" fontId="11" fillId="31" borderId="15" xfId="0" applyFont="1" applyFill="1" applyBorder="1"/>
    <xf numFmtId="0" fontId="22" fillId="31" borderId="26" xfId="0" applyFont="1" applyFill="1" applyBorder="1"/>
    <xf numFmtId="0" fontId="22" fillId="31" borderId="15" xfId="0" applyFont="1" applyFill="1" applyBorder="1"/>
    <xf numFmtId="0" fontId="22" fillId="31" borderId="21" xfId="0" applyFont="1" applyFill="1" applyBorder="1"/>
    <xf numFmtId="0" fontId="22" fillId="31" borderId="20" xfId="0" applyFont="1" applyFill="1" applyBorder="1"/>
    <xf numFmtId="0" fontId="11" fillId="31" borderId="15" xfId="0" applyFont="1" applyFill="1" applyBorder="1" applyAlignment="1">
      <alignment horizontal="center"/>
    </xf>
    <xf numFmtId="0" fontId="22" fillId="31" borderId="15" xfId="0" applyFont="1" applyFill="1" applyBorder="1" applyAlignment="1">
      <alignment horizontal="center"/>
    </xf>
    <xf numFmtId="0" fontId="22" fillId="31" borderId="41" xfId="0" applyFont="1" applyFill="1" applyBorder="1" applyAlignment="1">
      <alignment horizontal="center"/>
    </xf>
    <xf numFmtId="0" fontId="11" fillId="31" borderId="25" xfId="0" applyFont="1" applyFill="1" applyBorder="1" applyAlignment="1">
      <alignment horizontal="center"/>
    </xf>
    <xf numFmtId="0" fontId="11" fillId="31" borderId="14" xfId="0" applyFont="1" applyFill="1" applyBorder="1" applyAlignment="1">
      <alignment horizontal="center"/>
    </xf>
    <xf numFmtId="0" fontId="11" fillId="31" borderId="24" xfId="0" applyFont="1" applyFill="1" applyBorder="1" applyAlignment="1">
      <alignment horizontal="center"/>
    </xf>
    <xf numFmtId="0" fontId="11" fillId="31" borderId="16" xfId="0" applyFont="1" applyFill="1" applyBorder="1" applyAlignment="1">
      <alignment horizontal="center"/>
    </xf>
    <xf numFmtId="0" fontId="11" fillId="31" borderId="26" xfId="0" applyFont="1" applyFill="1" applyBorder="1" applyAlignment="1">
      <alignment horizontal="center"/>
    </xf>
    <xf numFmtId="0" fontId="8" fillId="31" borderId="25" xfId="4" applyFont="1" applyFill="1" applyBorder="1" applyAlignment="1">
      <alignment horizontal="center"/>
    </xf>
    <xf numFmtId="0" fontId="11" fillId="31" borderId="63" xfId="0" applyFont="1" applyFill="1" applyBorder="1" applyAlignment="1">
      <alignment horizontal="center"/>
    </xf>
    <xf numFmtId="0" fontId="22" fillId="31" borderId="25" xfId="0" applyFont="1" applyFill="1" applyBorder="1" applyAlignment="1">
      <alignment horizontal="center"/>
    </xf>
    <xf numFmtId="0" fontId="22" fillId="31" borderId="14" xfId="0" applyFont="1" applyFill="1" applyBorder="1" applyAlignment="1">
      <alignment horizontal="center"/>
    </xf>
    <xf numFmtId="0" fontId="22" fillId="31" borderId="24" xfId="0" applyFont="1" applyFill="1" applyBorder="1" applyAlignment="1">
      <alignment horizontal="center"/>
    </xf>
    <xf numFmtId="0" fontId="22" fillId="31" borderId="16" xfId="0" applyFont="1" applyFill="1" applyBorder="1" applyAlignment="1">
      <alignment horizontal="center"/>
    </xf>
    <xf numFmtId="0" fontId="22" fillId="31" borderId="26" xfId="0" applyFont="1" applyFill="1" applyBorder="1" applyAlignment="1">
      <alignment horizontal="center"/>
    </xf>
    <xf numFmtId="0" fontId="21" fillId="31" borderId="15" xfId="4" applyFont="1" applyFill="1" applyBorder="1" applyAlignment="1">
      <alignment horizontal="center"/>
    </xf>
    <xf numFmtId="0" fontId="22" fillId="31" borderId="63" xfId="0" applyFont="1" applyFill="1" applyBorder="1" applyAlignment="1">
      <alignment horizontal="center"/>
    </xf>
    <xf numFmtId="0" fontId="21" fillId="31" borderId="25" xfId="4" applyFont="1" applyFill="1" applyBorder="1" applyAlignment="1">
      <alignment horizontal="center"/>
    </xf>
    <xf numFmtId="0" fontId="21" fillId="31" borderId="24" xfId="4" applyFont="1" applyFill="1" applyBorder="1" applyAlignment="1">
      <alignment horizontal="center"/>
    </xf>
    <xf numFmtId="0" fontId="21" fillId="31" borderId="16" xfId="4" applyFont="1" applyFill="1" applyBorder="1" applyAlignment="1">
      <alignment horizontal="center"/>
    </xf>
    <xf numFmtId="0" fontId="21" fillId="31" borderId="26" xfId="4" applyFont="1" applyFill="1" applyBorder="1" applyAlignment="1">
      <alignment horizontal="center"/>
    </xf>
    <xf numFmtId="0" fontId="8" fillId="31" borderId="15" xfId="4" applyFont="1" applyFill="1" applyBorder="1" applyAlignment="1">
      <alignment horizontal="center"/>
    </xf>
    <xf numFmtId="0" fontId="8" fillId="31" borderId="14" xfId="4" applyFont="1" applyFill="1" applyBorder="1" applyAlignment="1">
      <alignment horizontal="center"/>
    </xf>
    <xf numFmtId="0" fontId="8" fillId="31" borderId="63" xfId="4" applyFont="1" applyFill="1" applyBorder="1" applyAlignment="1">
      <alignment horizontal="center"/>
    </xf>
    <xf numFmtId="0" fontId="8" fillId="31" borderId="26" xfId="4" applyFont="1" applyFill="1" applyBorder="1" applyAlignment="1">
      <alignment horizontal="center"/>
    </xf>
    <xf numFmtId="0" fontId="21" fillId="31" borderId="14" xfId="4" applyFont="1" applyFill="1" applyBorder="1" applyAlignment="1">
      <alignment horizontal="center"/>
    </xf>
    <xf numFmtId="0" fontId="21" fillId="31" borderId="63" xfId="4" applyFont="1" applyFill="1" applyBorder="1" applyAlignment="1">
      <alignment horizontal="center"/>
    </xf>
    <xf numFmtId="0" fontId="22" fillId="31" borderId="28" xfId="0" applyFont="1" applyFill="1" applyBorder="1" applyAlignment="1">
      <alignment horizontal="center"/>
    </xf>
    <xf numFmtId="0" fontId="22" fillId="31" borderId="45" xfId="0" applyFont="1" applyFill="1" applyBorder="1" applyAlignment="1">
      <alignment horizontal="center"/>
    </xf>
    <xf numFmtId="0" fontId="22" fillId="31" borderId="20" xfId="0" applyFont="1" applyFill="1" applyBorder="1" applyAlignment="1">
      <alignment horizontal="center"/>
    </xf>
    <xf numFmtId="0" fontId="22" fillId="31" borderId="57" xfId="0" applyFont="1" applyFill="1" applyBorder="1" applyAlignment="1">
      <alignment horizontal="center"/>
    </xf>
    <xf numFmtId="0" fontId="22" fillId="31" borderId="52" xfId="0" applyFont="1" applyFill="1" applyBorder="1" applyAlignment="1">
      <alignment horizontal="right"/>
    </xf>
    <xf numFmtId="0" fontId="22" fillId="29" borderId="45" xfId="0" applyFont="1" applyFill="1" applyBorder="1" applyAlignment="1">
      <alignment horizontal="center"/>
    </xf>
    <xf numFmtId="0" fontId="22" fillId="29" borderId="20" xfId="0" applyFont="1" applyFill="1" applyBorder="1" applyAlignment="1">
      <alignment horizontal="center"/>
    </xf>
    <xf numFmtId="0" fontId="22" fillId="29" borderId="76" xfId="0" applyFont="1" applyFill="1" applyBorder="1" applyAlignment="1">
      <alignment horizontal="center"/>
    </xf>
    <xf numFmtId="0" fontId="22" fillId="18" borderId="49" xfId="0" applyFont="1" applyFill="1" applyBorder="1" applyAlignment="1">
      <alignment horizontal="center"/>
    </xf>
    <xf numFmtId="0" fontId="22" fillId="18" borderId="57" xfId="0" applyFont="1" applyFill="1" applyBorder="1" applyAlignment="1">
      <alignment horizontal="center"/>
    </xf>
    <xf numFmtId="0" fontId="22" fillId="18" borderId="76" xfId="0" applyFont="1" applyFill="1" applyBorder="1" applyAlignment="1">
      <alignment horizontal="center"/>
    </xf>
    <xf numFmtId="0" fontId="22" fillId="18" borderId="77" xfId="0" applyFont="1" applyFill="1" applyBorder="1" applyAlignment="1">
      <alignment horizontal="center"/>
    </xf>
    <xf numFmtId="0" fontId="22" fillId="7" borderId="11" xfId="0" applyFont="1" applyFill="1" applyBorder="1" applyAlignment="1">
      <alignment horizontal="center" wrapText="1"/>
    </xf>
    <xf numFmtId="0" fontId="22" fillId="7" borderId="56" xfId="0" applyFont="1" applyFill="1" applyBorder="1" applyAlignment="1">
      <alignment horizontal="center" wrapText="1"/>
    </xf>
    <xf numFmtId="0" fontId="22" fillId="7" borderId="12" xfId="0" applyFont="1" applyFill="1" applyBorder="1" applyAlignment="1">
      <alignment horizontal="center" wrapText="1"/>
    </xf>
    <xf numFmtId="0" fontId="22" fillId="18" borderId="33" xfId="0" applyFont="1" applyFill="1" applyBorder="1" applyAlignment="1">
      <alignment horizontal="center"/>
    </xf>
    <xf numFmtId="0" fontId="22" fillId="18" borderId="34" xfId="0" applyFont="1" applyFill="1" applyBorder="1" applyAlignment="1">
      <alignment horizontal="center"/>
    </xf>
    <xf numFmtId="0" fontId="22" fillId="18" borderId="39" xfId="0" applyFont="1" applyFill="1" applyBorder="1" applyAlignment="1">
      <alignment horizontal="center"/>
    </xf>
    <xf numFmtId="0" fontId="22" fillId="13" borderId="7" xfId="0" applyFont="1" applyFill="1" applyBorder="1" applyAlignment="1">
      <alignment horizontal="center"/>
    </xf>
    <xf numFmtId="0" fontId="8" fillId="13" borderId="32" xfId="4" applyFont="1" applyFill="1" applyBorder="1" applyAlignment="1">
      <alignment horizontal="center"/>
    </xf>
    <xf numFmtId="0" fontId="11" fillId="6" borderId="72" xfId="0" applyFont="1" applyFill="1" applyBorder="1"/>
    <xf numFmtId="0" fontId="11" fillId="6" borderId="7" xfId="0" applyFont="1" applyFill="1" applyBorder="1"/>
    <xf numFmtId="0" fontId="11" fillId="6" borderId="7" xfId="0" applyFont="1" applyFill="1" applyBorder="1" applyAlignment="1">
      <alignment horizontal="center"/>
    </xf>
    <xf numFmtId="0" fontId="11" fillId="6" borderId="32" xfId="0" applyFont="1" applyFill="1" applyBorder="1" applyAlignment="1">
      <alignment horizontal="center"/>
    </xf>
    <xf numFmtId="0" fontId="11" fillId="6" borderId="31" xfId="0" applyFont="1" applyFill="1" applyBorder="1" applyAlignment="1">
      <alignment horizontal="center"/>
    </xf>
    <xf numFmtId="0" fontId="8" fillId="6" borderId="15" xfId="4" applyFont="1" applyFill="1" applyBorder="1" applyAlignment="1">
      <alignment horizontal="center"/>
    </xf>
    <xf numFmtId="0" fontId="22" fillId="23" borderId="26" xfId="0" applyFont="1" applyFill="1" applyBorder="1" applyAlignment="1">
      <alignment horizontal="center" wrapText="1"/>
    </xf>
    <xf numFmtId="0" fontId="22" fillId="7" borderId="15" xfId="0" applyFont="1" applyFill="1" applyBorder="1" applyAlignment="1">
      <alignment horizontal="center" wrapText="1"/>
    </xf>
    <xf numFmtId="0" fontId="22" fillId="21" borderId="2" xfId="0" applyFont="1" applyFill="1" applyBorder="1" applyAlignment="1">
      <alignment horizontal="center" wrapText="1"/>
    </xf>
    <xf numFmtId="0" fontId="22" fillId="21" borderId="7" xfId="0" applyFont="1" applyFill="1" applyBorder="1" applyAlignment="1">
      <alignment horizontal="center" wrapText="1"/>
    </xf>
    <xf numFmtId="0" fontId="22" fillId="23" borderId="40" xfId="0" applyFont="1" applyFill="1" applyBorder="1" applyAlignment="1">
      <alignment horizontal="center" wrapText="1"/>
    </xf>
    <xf numFmtId="0" fontId="22" fillId="20" borderId="3" xfId="0" applyFont="1" applyFill="1" applyBorder="1" applyAlignment="1">
      <alignment horizontal="center" wrapText="1"/>
    </xf>
    <xf numFmtId="0" fontId="20" fillId="23" borderId="31" xfId="0" applyFont="1" applyFill="1" applyBorder="1" applyAlignment="1">
      <alignment horizontal="center" wrapText="1"/>
    </xf>
    <xf numFmtId="0" fontId="22" fillId="23" borderId="31" xfId="0" applyFont="1" applyFill="1" applyBorder="1" applyAlignment="1">
      <alignment horizontal="center" wrapText="1"/>
    </xf>
    <xf numFmtId="0" fontId="22" fillId="20" borderId="8" xfId="0" applyFont="1" applyFill="1" applyBorder="1" applyAlignment="1">
      <alignment horizontal="center" wrapText="1"/>
    </xf>
    <xf numFmtId="0" fontId="22" fillId="2" borderId="54" xfId="0" applyFont="1" applyFill="1" applyBorder="1"/>
    <xf numFmtId="0" fontId="22" fillId="2" borderId="38" xfId="0" applyFont="1" applyFill="1" applyBorder="1"/>
    <xf numFmtId="0" fontId="22" fillId="2" borderId="55" xfId="0" applyFont="1" applyFill="1" applyBorder="1" applyAlignment="1">
      <alignment horizontal="center"/>
    </xf>
    <xf numFmtId="0" fontId="22" fillId="24" borderId="14" xfId="0" applyFont="1" applyFill="1" applyBorder="1"/>
    <xf numFmtId="0" fontId="21" fillId="24" borderId="15" xfId="4" applyFont="1" applyFill="1" applyBorder="1" applyAlignment="1">
      <alignment horizontal="center"/>
    </xf>
    <xf numFmtId="0" fontId="22" fillId="24" borderId="16" xfId="0" applyFont="1" applyFill="1" applyBorder="1" applyAlignment="1">
      <alignment horizontal="center"/>
    </xf>
    <xf numFmtId="0" fontId="20" fillId="21" borderId="7" xfId="0" applyFont="1" applyFill="1" applyBorder="1" applyAlignment="1">
      <alignment horizontal="center" wrapText="1"/>
    </xf>
    <xf numFmtId="0" fontId="20" fillId="20" borderId="2" xfId="0" applyFont="1" applyFill="1" applyBorder="1" applyAlignment="1">
      <alignment horizontal="right"/>
    </xf>
    <xf numFmtId="0" fontId="20" fillId="24" borderId="2" xfId="0" applyFont="1" applyFill="1" applyBorder="1" applyAlignment="1">
      <alignment horizontal="right"/>
    </xf>
    <xf numFmtId="0" fontId="20" fillId="20" borderId="3" xfId="0" applyFont="1" applyFill="1" applyBorder="1" applyAlignment="1">
      <alignment horizontal="center" wrapText="1"/>
    </xf>
    <xf numFmtId="0" fontId="20" fillId="20" borderId="8" xfId="0" applyFont="1" applyFill="1" applyBorder="1" applyAlignment="1">
      <alignment horizontal="center" wrapText="1"/>
    </xf>
    <xf numFmtId="0" fontId="11" fillId="0" borderId="24" xfId="0" applyFont="1" applyBorder="1" applyAlignment="1">
      <alignment horizontal="center"/>
    </xf>
    <xf numFmtId="0" fontId="22" fillId="0" borderId="24" xfId="0" applyFont="1" applyBorder="1" applyAlignment="1">
      <alignment horizontal="center"/>
    </xf>
    <xf numFmtId="0" fontId="11" fillId="0" borderId="50" xfId="0" applyFont="1" applyBorder="1" applyAlignment="1">
      <alignment horizontal="center"/>
    </xf>
    <xf numFmtId="0" fontId="3" fillId="21" borderId="2" xfId="0" applyFont="1" applyFill="1" applyBorder="1" applyAlignment="1">
      <alignment horizontal="center" wrapText="1"/>
    </xf>
    <xf numFmtId="0" fontId="8" fillId="24" borderId="22" xfId="4" applyFont="1" applyFill="1" applyBorder="1" applyAlignment="1">
      <alignment horizontal="center"/>
    </xf>
    <xf numFmtId="0" fontId="8" fillId="24" borderId="50" xfId="4" applyFont="1" applyFill="1" applyBorder="1" applyAlignment="1">
      <alignment horizontal="center"/>
    </xf>
    <xf numFmtId="0" fontId="8" fillId="24" borderId="24" xfId="4" applyFont="1" applyFill="1" applyBorder="1" applyAlignment="1">
      <alignment horizontal="center"/>
    </xf>
    <xf numFmtId="0" fontId="8" fillId="2" borderId="24" xfId="4" applyFont="1" applyFill="1" applyBorder="1" applyAlignment="1">
      <alignment horizontal="center"/>
    </xf>
    <xf numFmtId="0" fontId="8" fillId="2" borderId="62" xfId="4" applyFont="1" applyFill="1" applyBorder="1" applyAlignment="1">
      <alignment horizontal="center"/>
    </xf>
    <xf numFmtId="0" fontId="11" fillId="2" borderId="36" xfId="0" applyFont="1" applyFill="1" applyBorder="1"/>
    <xf numFmtId="0" fontId="22" fillId="2" borderId="12" xfId="0" applyFont="1" applyFill="1" applyBorder="1" applyAlignment="1">
      <alignment horizontal="center"/>
    </xf>
    <xf numFmtId="0" fontId="2" fillId="2" borderId="60" xfId="0" applyFont="1" applyFill="1" applyBorder="1" applyAlignment="1">
      <alignment horizontal="center" wrapText="1"/>
    </xf>
    <xf numFmtId="0" fontId="11" fillId="21" borderId="51" xfId="0" applyFont="1" applyFill="1" applyBorder="1"/>
    <xf numFmtId="0" fontId="3" fillId="20" borderId="72" xfId="0" applyFont="1" applyFill="1" applyBorder="1" applyAlignment="1">
      <alignment horizontal="center" wrapText="1"/>
    </xf>
    <xf numFmtId="0" fontId="3" fillId="23" borderId="64" xfId="0" applyFont="1" applyFill="1" applyBorder="1" applyAlignment="1">
      <alignment horizontal="center" wrapText="1"/>
    </xf>
    <xf numFmtId="0" fontId="3" fillId="4" borderId="64" xfId="0" applyFont="1" applyFill="1" applyBorder="1" applyAlignment="1">
      <alignment horizontal="center" wrapText="1"/>
    </xf>
    <xf numFmtId="0" fontId="3" fillId="20" borderId="64" xfId="0" applyFont="1" applyFill="1" applyBorder="1" applyAlignment="1">
      <alignment horizontal="center" wrapText="1"/>
    </xf>
    <xf numFmtId="0" fontId="3" fillId="7" borderId="64" xfId="0" applyFont="1" applyFill="1" applyBorder="1" applyAlignment="1">
      <alignment horizontal="right" wrapText="1"/>
    </xf>
    <xf numFmtId="0" fontId="20" fillId="23" borderId="11" xfId="0" applyFont="1" applyFill="1" applyBorder="1" applyAlignment="1">
      <alignment horizontal="center" wrapText="1"/>
    </xf>
    <xf numFmtId="0" fontId="20" fillId="4" borderId="11" xfId="0" applyFont="1" applyFill="1" applyBorder="1" applyAlignment="1">
      <alignment horizontal="center" wrapText="1"/>
    </xf>
    <xf numFmtId="0" fontId="20" fillId="20" borderId="11" xfId="0" applyFont="1" applyFill="1" applyBorder="1" applyAlignment="1">
      <alignment horizontal="center" wrapText="1"/>
    </xf>
    <xf numFmtId="0" fontId="20" fillId="24" borderId="11" xfId="0" applyFont="1" applyFill="1" applyBorder="1" applyAlignment="1">
      <alignment horizontal="center" wrapText="1"/>
    </xf>
    <xf numFmtId="0" fontId="20" fillId="13" borderId="64" xfId="0" applyFont="1" applyFill="1" applyBorder="1" applyAlignment="1">
      <alignment horizontal="center" wrapText="1"/>
    </xf>
    <xf numFmtId="0" fontId="20" fillId="23" borderId="36" xfId="0" applyFont="1" applyFill="1" applyBorder="1" applyAlignment="1">
      <alignment horizontal="center" wrapText="1"/>
    </xf>
    <xf numFmtId="0" fontId="20" fillId="4" borderId="64" xfId="0" applyFont="1" applyFill="1" applyBorder="1" applyAlignment="1">
      <alignment horizontal="center" wrapText="1"/>
    </xf>
    <xf numFmtId="0" fontId="20" fillId="7" borderId="64" xfId="0" applyFont="1" applyFill="1" applyBorder="1" applyAlignment="1">
      <alignment horizontal="center" wrapText="1"/>
    </xf>
    <xf numFmtId="0" fontId="20" fillId="20" borderId="64" xfId="0" applyFont="1" applyFill="1" applyBorder="1" applyAlignment="1">
      <alignment horizontal="center" wrapText="1"/>
    </xf>
    <xf numFmtId="0" fontId="20" fillId="24" borderId="64" xfId="0" applyFont="1" applyFill="1" applyBorder="1" applyAlignment="1">
      <alignment horizontal="center" wrapText="1"/>
    </xf>
    <xf numFmtId="0" fontId="20" fillId="20" borderId="33" xfId="0" applyFont="1" applyFill="1" applyBorder="1" applyAlignment="1">
      <alignment horizontal="center" wrapText="1"/>
    </xf>
    <xf numFmtId="0" fontId="20" fillId="24" borderId="34" xfId="0" applyFont="1" applyFill="1" applyBorder="1" applyAlignment="1">
      <alignment horizontal="center" wrapText="1"/>
    </xf>
    <xf numFmtId="0" fontId="20" fillId="7" borderId="34" xfId="0" applyFont="1" applyFill="1" applyBorder="1" applyAlignment="1">
      <alignment horizontal="center" wrapText="1"/>
    </xf>
    <xf numFmtId="0" fontId="20" fillId="13" borderId="34" xfId="0" applyFont="1" applyFill="1" applyBorder="1" applyAlignment="1">
      <alignment horizontal="center" wrapText="1"/>
    </xf>
    <xf numFmtId="0" fontId="20" fillId="23" borderId="34" xfId="0" applyFont="1" applyFill="1" applyBorder="1" applyAlignment="1">
      <alignment horizontal="center" wrapText="1"/>
    </xf>
    <xf numFmtId="0" fontId="20" fillId="4" borderId="34" xfId="0" applyFont="1" applyFill="1" applyBorder="1" applyAlignment="1">
      <alignment horizontal="center" wrapText="1"/>
    </xf>
    <xf numFmtId="0" fontId="20" fillId="20" borderId="34" xfId="0" applyFont="1" applyFill="1" applyBorder="1" applyAlignment="1">
      <alignment horizontal="center" wrapText="1"/>
    </xf>
    <xf numFmtId="0" fontId="20" fillId="20" borderId="34" xfId="0" applyFont="1" applyFill="1" applyBorder="1" applyAlignment="1">
      <alignment wrapText="1"/>
    </xf>
    <xf numFmtId="0" fontId="20" fillId="7" borderId="39" xfId="0" applyFont="1" applyFill="1" applyBorder="1" applyAlignment="1">
      <alignment horizontal="center" wrapText="1"/>
    </xf>
    <xf numFmtId="0" fontId="22" fillId="23" borderId="34" xfId="0" applyFont="1" applyFill="1" applyBorder="1" applyAlignment="1">
      <alignment horizontal="center" wrapText="1"/>
    </xf>
    <xf numFmtId="0" fontId="22" fillId="4" borderId="34" xfId="0" applyFont="1" applyFill="1" applyBorder="1" applyAlignment="1">
      <alignment horizontal="center" wrapText="1"/>
    </xf>
    <xf numFmtId="0" fontId="22" fillId="20" borderId="34" xfId="0" applyFont="1" applyFill="1" applyBorder="1" applyAlignment="1">
      <alignment horizontal="center" wrapText="1"/>
    </xf>
    <xf numFmtId="0" fontId="22" fillId="24" borderId="34" xfId="0" applyFont="1" applyFill="1" applyBorder="1" applyAlignment="1">
      <alignment horizontal="center" wrapText="1"/>
    </xf>
    <xf numFmtId="0" fontId="11" fillId="7" borderId="11" xfId="0" applyFont="1" applyFill="1" applyBorder="1"/>
    <xf numFmtId="0" fontId="11" fillId="7" borderId="11" xfId="0" applyFont="1" applyFill="1" applyBorder="1" applyAlignment="1">
      <alignment horizontal="center"/>
    </xf>
    <xf numFmtId="0" fontId="11" fillId="7" borderId="36" xfId="0" applyFont="1" applyFill="1" applyBorder="1" applyAlignment="1">
      <alignment horizontal="center"/>
    </xf>
    <xf numFmtId="0" fontId="11" fillId="29" borderId="2" xfId="0" applyFont="1" applyFill="1" applyBorder="1" applyAlignment="1">
      <alignment horizontal="center"/>
    </xf>
    <xf numFmtId="0" fontId="8" fillId="31" borderId="37" xfId="4" applyFont="1" applyFill="1" applyBorder="1" applyAlignment="1">
      <alignment horizontal="center"/>
    </xf>
    <xf numFmtId="0" fontId="11" fillId="31" borderId="36" xfId="0" applyFont="1" applyFill="1" applyBorder="1"/>
    <xf numFmtId="0" fontId="11" fillId="31" borderId="11" xfId="0" applyFont="1" applyFill="1" applyBorder="1"/>
    <xf numFmtId="0" fontId="11" fillId="31" borderId="11" xfId="0" applyFont="1" applyFill="1" applyBorder="1" applyAlignment="1">
      <alignment horizontal="center"/>
    </xf>
    <xf numFmtId="0" fontId="11" fillId="31" borderId="37" xfId="0" applyFont="1" applyFill="1" applyBorder="1" applyAlignment="1">
      <alignment horizontal="center"/>
    </xf>
    <xf numFmtId="0" fontId="11" fillId="31" borderId="56" xfId="0" applyFont="1" applyFill="1" applyBorder="1" applyAlignment="1">
      <alignment horizontal="center"/>
    </xf>
    <xf numFmtId="0" fontId="11" fillId="31" borderId="50" xfId="0" applyFont="1" applyFill="1" applyBorder="1" applyAlignment="1">
      <alignment horizontal="center"/>
    </xf>
    <xf numFmtId="0" fontId="11" fillId="31" borderId="74" xfId="0" applyFont="1" applyFill="1" applyBorder="1" applyAlignment="1">
      <alignment horizontal="center"/>
    </xf>
    <xf numFmtId="0" fontId="11" fillId="31" borderId="36" xfId="0" applyFont="1" applyFill="1" applyBorder="1" applyAlignment="1">
      <alignment horizontal="center"/>
    </xf>
    <xf numFmtId="0" fontId="11" fillId="31" borderId="12" xfId="0" applyFont="1" applyFill="1" applyBorder="1" applyAlignment="1">
      <alignment horizontal="center"/>
    </xf>
    <xf numFmtId="0" fontId="11" fillId="3" borderId="62" xfId="0" applyFont="1" applyFill="1" applyBorder="1" applyAlignment="1">
      <alignment horizontal="center"/>
    </xf>
    <xf numFmtId="0" fontId="11" fillId="3" borderId="27" xfId="0" applyFont="1" applyFill="1" applyBorder="1" applyAlignment="1">
      <alignment horizontal="center"/>
    </xf>
    <xf numFmtId="0" fontId="11" fillId="3" borderId="21" xfId="0" applyFont="1" applyFill="1" applyBorder="1" applyAlignment="1">
      <alignment horizontal="center"/>
    </xf>
    <xf numFmtId="0" fontId="21" fillId="3" borderId="26" xfId="4" applyFont="1" applyFill="1" applyBorder="1" applyAlignment="1">
      <alignment horizontal="center"/>
    </xf>
    <xf numFmtId="0" fontId="8" fillId="3" borderId="14" xfId="4" applyFont="1" applyFill="1" applyBorder="1" applyAlignment="1">
      <alignment horizontal="center"/>
    </xf>
    <xf numFmtId="0" fontId="11" fillId="5" borderId="70" xfId="0" applyFont="1" applyFill="1" applyBorder="1"/>
    <xf numFmtId="0" fontId="11" fillId="8" borderId="20" xfId="0" applyFont="1" applyFill="1" applyBorder="1" applyAlignment="1">
      <alignment horizontal="center"/>
    </xf>
    <xf numFmtId="0" fontId="22" fillId="5" borderId="20" xfId="0" applyFont="1" applyFill="1" applyBorder="1" applyAlignment="1">
      <alignment horizontal="center"/>
    </xf>
    <xf numFmtId="0" fontId="11" fillId="5" borderId="28" xfId="0" applyFont="1" applyFill="1" applyBorder="1" applyAlignment="1">
      <alignment horizontal="center"/>
    </xf>
    <xf numFmtId="0" fontId="21" fillId="5" borderId="20" xfId="4" applyFont="1" applyFill="1" applyBorder="1" applyAlignment="1">
      <alignment horizontal="center"/>
    </xf>
    <xf numFmtId="0" fontId="22" fillId="5" borderId="28" xfId="0" applyFont="1" applyFill="1" applyBorder="1" applyAlignment="1">
      <alignment horizontal="center"/>
    </xf>
    <xf numFmtId="0" fontId="22" fillId="5" borderId="45" xfId="0" applyFont="1" applyFill="1" applyBorder="1" applyAlignment="1">
      <alignment horizontal="center"/>
    </xf>
    <xf numFmtId="0" fontId="22" fillId="5" borderId="62" xfId="0" applyFont="1" applyFill="1" applyBorder="1" applyAlignment="1">
      <alignment horizontal="center"/>
    </xf>
    <xf numFmtId="0" fontId="22" fillId="5" borderId="29" xfId="0" applyFont="1" applyFill="1" applyBorder="1" applyAlignment="1">
      <alignment horizontal="center"/>
    </xf>
    <xf numFmtId="0" fontId="22" fillId="5" borderId="57" xfId="0" applyFont="1" applyFill="1" applyBorder="1" applyAlignment="1">
      <alignment horizontal="center"/>
    </xf>
    <xf numFmtId="0" fontId="22" fillId="5" borderId="52" xfId="0" applyFont="1" applyFill="1" applyBorder="1" applyAlignment="1">
      <alignment horizontal="right"/>
    </xf>
    <xf numFmtId="0" fontId="11" fillId="23" borderId="1" xfId="0" applyFont="1" applyFill="1" applyBorder="1"/>
    <xf numFmtId="0" fontId="11" fillId="23" borderId="2" xfId="0" applyFont="1" applyFill="1" applyBorder="1"/>
    <xf numFmtId="0" fontId="11" fillId="8" borderId="2" xfId="0" applyFont="1" applyFill="1" applyBorder="1" applyAlignment="1">
      <alignment horizontal="center"/>
    </xf>
    <xf numFmtId="0" fontId="11" fillId="23" borderId="2" xfId="0" applyFont="1" applyFill="1" applyBorder="1" applyAlignment="1">
      <alignment horizontal="center"/>
    </xf>
    <xf numFmtId="0" fontId="11" fillId="23" borderId="23" xfId="0" applyFont="1" applyFill="1" applyBorder="1" applyAlignment="1">
      <alignment horizontal="center"/>
    </xf>
    <xf numFmtId="0" fontId="11" fillId="23" borderId="1" xfId="0" applyFont="1" applyFill="1" applyBorder="1" applyAlignment="1">
      <alignment horizontal="center"/>
    </xf>
    <xf numFmtId="0" fontId="8" fillId="23" borderId="2" xfId="4" applyFont="1" applyFill="1" applyBorder="1" applyAlignment="1">
      <alignment horizontal="center"/>
    </xf>
    <xf numFmtId="0" fontId="8" fillId="23" borderId="40" xfId="4" applyFont="1" applyFill="1" applyBorder="1" applyAlignment="1">
      <alignment horizontal="center"/>
    </xf>
    <xf numFmtId="0" fontId="8" fillId="23" borderId="23" xfId="4" applyFont="1" applyFill="1" applyBorder="1" applyAlignment="1">
      <alignment horizontal="center"/>
    </xf>
    <xf numFmtId="0" fontId="8" fillId="23" borderId="1" xfId="4" applyFont="1" applyFill="1" applyBorder="1" applyAlignment="1">
      <alignment horizontal="center"/>
    </xf>
    <xf numFmtId="0" fontId="8" fillId="23" borderId="22" xfId="4" applyFont="1" applyFill="1" applyBorder="1" applyAlignment="1">
      <alignment horizontal="center"/>
    </xf>
    <xf numFmtId="0" fontId="22" fillId="23" borderId="47" xfId="0" applyFont="1" applyFill="1" applyBorder="1" applyAlignment="1">
      <alignment horizontal="center"/>
    </xf>
    <xf numFmtId="0" fontId="22" fillId="23" borderId="69" xfId="0" applyFont="1" applyFill="1" applyBorder="1" applyAlignment="1">
      <alignment horizontal="center" wrapText="1"/>
    </xf>
    <xf numFmtId="0" fontId="22" fillId="7" borderId="34" xfId="0" applyFont="1" applyFill="1" applyBorder="1" applyAlignment="1">
      <alignment horizontal="center" wrapText="1"/>
    </xf>
    <xf numFmtId="0" fontId="11" fillId="7" borderId="47" xfId="0" applyFont="1" applyFill="1" applyBorder="1" applyAlignment="1">
      <alignment horizontal="center"/>
    </xf>
    <xf numFmtId="0" fontId="11" fillId="7" borderId="59" xfId="0" applyFont="1" applyFill="1" applyBorder="1" applyAlignment="1">
      <alignment horizontal="center"/>
    </xf>
    <xf numFmtId="0" fontId="11" fillId="29" borderId="17" xfId="0" applyFont="1" applyFill="1" applyBorder="1" applyAlignment="1">
      <alignment horizontal="center"/>
    </xf>
    <xf numFmtId="0" fontId="22" fillId="15" borderId="41" xfId="0" applyFont="1" applyFill="1" applyBorder="1" applyAlignment="1">
      <alignment horizontal="center"/>
    </xf>
    <xf numFmtId="0" fontId="11" fillId="24" borderId="37" xfId="0" applyFont="1" applyFill="1" applyBorder="1" applyAlignment="1">
      <alignment horizontal="center"/>
    </xf>
    <xf numFmtId="0" fontId="11" fillId="24" borderId="78" xfId="0" applyFont="1" applyFill="1" applyBorder="1" applyAlignment="1">
      <alignment horizontal="center"/>
    </xf>
    <xf numFmtId="0" fontId="11" fillId="24" borderId="12" xfId="0" applyFont="1" applyFill="1" applyBorder="1" applyAlignment="1">
      <alignment horizontal="center"/>
    </xf>
    <xf numFmtId="0" fontId="11" fillId="24" borderId="36" xfId="0" applyFont="1" applyFill="1" applyBorder="1" applyAlignment="1">
      <alignment horizontal="center"/>
    </xf>
    <xf numFmtId="0" fontId="11" fillId="24" borderId="50" xfId="0" applyFont="1" applyFill="1" applyBorder="1" applyAlignment="1">
      <alignment horizontal="center"/>
    </xf>
    <xf numFmtId="0" fontId="22" fillId="24" borderId="4" xfId="0" applyFont="1" applyFill="1" applyBorder="1" applyAlignment="1">
      <alignment horizontal="center"/>
    </xf>
    <xf numFmtId="0" fontId="22" fillId="24" borderId="47" xfId="0" applyFont="1" applyFill="1" applyBorder="1" applyAlignment="1">
      <alignment horizontal="center"/>
    </xf>
    <xf numFmtId="0" fontId="22" fillId="24" borderId="12" xfId="0" applyFont="1" applyFill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78" xfId="0" applyFont="1" applyBorder="1" applyAlignment="1">
      <alignment horizontal="center"/>
    </xf>
    <xf numFmtId="0" fontId="11" fillId="15" borderId="6" xfId="0" applyFont="1" applyFill="1" applyBorder="1" applyAlignment="1">
      <alignment horizontal="center"/>
    </xf>
    <xf numFmtId="0" fontId="11" fillId="15" borderId="8" xfId="0" applyFont="1" applyFill="1" applyBorder="1" applyAlignment="1">
      <alignment horizontal="center"/>
    </xf>
    <xf numFmtId="0" fontId="11" fillId="15" borderId="31" xfId="0" applyFont="1" applyFill="1" applyBorder="1" applyAlignment="1">
      <alignment horizontal="center"/>
    </xf>
    <xf numFmtId="0" fontId="11" fillId="15" borderId="61" xfId="0" applyFont="1" applyFill="1" applyBorder="1" applyAlignment="1">
      <alignment horizontal="center"/>
    </xf>
    <xf numFmtId="0" fontId="22" fillId="15" borderId="63" xfId="0" applyFont="1" applyFill="1" applyBorder="1" applyAlignment="1">
      <alignment horizontal="center"/>
    </xf>
    <xf numFmtId="0" fontId="22" fillId="15" borderId="59" xfId="0" applyFont="1" applyFill="1" applyBorder="1" applyAlignment="1">
      <alignment horizontal="center"/>
    </xf>
    <xf numFmtId="0" fontId="22" fillId="23" borderId="41" xfId="0" applyFont="1" applyFill="1" applyBorder="1" applyAlignment="1">
      <alignment horizontal="center"/>
    </xf>
    <xf numFmtId="0" fontId="22" fillId="7" borderId="41" xfId="0" applyFont="1" applyFill="1" applyBorder="1" applyAlignment="1">
      <alignment horizontal="center"/>
    </xf>
    <xf numFmtId="0" fontId="22" fillId="10" borderId="44" xfId="0" applyFont="1" applyFill="1" applyBorder="1" applyAlignment="1">
      <alignment horizontal="center"/>
    </xf>
    <xf numFmtId="0" fontId="22" fillId="4" borderId="66" xfId="0" applyFont="1" applyFill="1" applyBorder="1" applyAlignment="1">
      <alignment horizontal="center"/>
    </xf>
    <xf numFmtId="0" fontId="22" fillId="4" borderId="21" xfId="0" applyFont="1" applyFill="1" applyBorder="1" applyAlignment="1">
      <alignment horizontal="center"/>
    </xf>
    <xf numFmtId="0" fontId="22" fillId="3" borderId="66" xfId="0" applyFont="1" applyFill="1" applyBorder="1" applyAlignment="1">
      <alignment horizontal="center"/>
    </xf>
    <xf numFmtId="0" fontId="22" fillId="13" borderId="46" xfId="0" applyFont="1" applyFill="1" applyBorder="1" applyAlignment="1">
      <alignment horizontal="center"/>
    </xf>
    <xf numFmtId="0" fontId="22" fillId="7" borderId="47" xfId="0" applyFont="1" applyFill="1" applyBorder="1" applyAlignment="1">
      <alignment horizontal="center"/>
    </xf>
    <xf numFmtId="0" fontId="22" fillId="7" borderId="63" xfId="0" applyFont="1" applyFill="1" applyBorder="1" applyAlignment="1">
      <alignment horizontal="center"/>
    </xf>
    <xf numFmtId="0" fontId="22" fillId="7" borderId="19" xfId="0" applyFont="1" applyFill="1" applyBorder="1" applyAlignment="1">
      <alignment horizontal="center"/>
    </xf>
    <xf numFmtId="0" fontId="22" fillId="7" borderId="59" xfId="0" applyFont="1" applyFill="1" applyBorder="1" applyAlignment="1">
      <alignment horizontal="center"/>
    </xf>
    <xf numFmtId="0" fontId="22" fillId="11" borderId="13" xfId="0" applyFont="1" applyFill="1" applyBorder="1" applyAlignment="1">
      <alignment horizontal="center"/>
    </xf>
    <xf numFmtId="0" fontId="22" fillId="11" borderId="30" xfId="0" applyFont="1" applyFill="1" applyBorder="1" applyAlignment="1">
      <alignment horizontal="center"/>
    </xf>
    <xf numFmtId="0" fontId="22" fillId="3" borderId="53" xfId="0" applyFont="1" applyFill="1" applyBorder="1" applyAlignment="1">
      <alignment horizontal="center"/>
    </xf>
    <xf numFmtId="0" fontId="22" fillId="6" borderId="10" xfId="0" applyFont="1" applyFill="1" applyBorder="1" applyAlignment="1">
      <alignment horizontal="center"/>
    </xf>
    <xf numFmtId="0" fontId="22" fillId="6" borderId="9" xfId="0" applyFont="1" applyFill="1" applyBorder="1" applyAlignment="1">
      <alignment horizontal="center"/>
    </xf>
    <xf numFmtId="0" fontId="22" fillId="6" borderId="43" xfId="0" applyFont="1" applyFill="1" applyBorder="1" applyAlignment="1">
      <alignment horizontal="center"/>
    </xf>
    <xf numFmtId="0" fontId="22" fillId="13" borderId="66" xfId="0" applyFont="1" applyFill="1" applyBorder="1" applyAlignment="1">
      <alignment horizontal="center"/>
    </xf>
    <xf numFmtId="0" fontId="22" fillId="18" borderId="13" xfId="0" applyFont="1" applyFill="1" applyBorder="1" applyAlignment="1">
      <alignment horizontal="center"/>
    </xf>
    <xf numFmtId="0" fontId="22" fillId="18" borderId="30" xfId="0" applyFont="1" applyFill="1" applyBorder="1" applyAlignment="1">
      <alignment horizontal="center"/>
    </xf>
    <xf numFmtId="0" fontId="22" fillId="23" borderId="66" xfId="0" applyFont="1" applyFill="1" applyBorder="1" applyAlignment="1">
      <alignment horizontal="center"/>
    </xf>
    <xf numFmtId="0" fontId="22" fillId="13" borderId="41" xfId="0" applyFont="1" applyFill="1" applyBorder="1" applyAlignment="1">
      <alignment horizontal="center"/>
    </xf>
    <xf numFmtId="0" fontId="22" fillId="8" borderId="66" xfId="0" applyFont="1" applyFill="1" applyBorder="1" applyAlignment="1">
      <alignment horizontal="center"/>
    </xf>
    <xf numFmtId="0" fontId="22" fillId="31" borderId="19" xfId="0" applyFont="1" applyFill="1" applyBorder="1" applyAlignment="1">
      <alignment horizontal="center"/>
    </xf>
    <xf numFmtId="0" fontId="22" fillId="7" borderId="44" xfId="0" applyFont="1" applyFill="1" applyBorder="1" applyAlignment="1">
      <alignment horizontal="center"/>
    </xf>
    <xf numFmtId="0" fontId="22" fillId="7" borderId="27" xfId="0" applyFont="1" applyFill="1" applyBorder="1" applyAlignment="1">
      <alignment horizontal="center"/>
    </xf>
    <xf numFmtId="0" fontId="22" fillId="4" borderId="41" xfId="0" applyFont="1" applyFill="1" applyBorder="1" applyAlignment="1">
      <alignment horizontal="center"/>
    </xf>
    <xf numFmtId="0" fontId="22" fillId="4" borderId="36" xfId="0" applyFont="1" applyFill="1" applyBorder="1" applyAlignment="1">
      <alignment horizontal="center"/>
    </xf>
    <xf numFmtId="0" fontId="22" fillId="10" borderId="13" xfId="0" applyFont="1" applyFill="1" applyBorder="1" applyAlignment="1">
      <alignment horizontal="center"/>
    </xf>
    <xf numFmtId="0" fontId="22" fillId="10" borderId="47" xfId="0" applyFont="1" applyFill="1" applyBorder="1" applyAlignment="1">
      <alignment horizontal="center"/>
    </xf>
    <xf numFmtId="0" fontId="22" fillId="16" borderId="47" xfId="0" applyFont="1" applyFill="1" applyBorder="1" applyAlignment="1">
      <alignment horizontal="center"/>
    </xf>
    <xf numFmtId="0" fontId="22" fillId="16" borderId="63" xfId="0" applyFont="1" applyFill="1" applyBorder="1" applyAlignment="1">
      <alignment horizontal="center"/>
    </xf>
    <xf numFmtId="0" fontId="22" fillId="16" borderId="59" xfId="0" applyFont="1" applyFill="1" applyBorder="1" applyAlignment="1">
      <alignment horizontal="center"/>
    </xf>
    <xf numFmtId="0" fontId="22" fillId="26" borderId="59" xfId="0" applyFont="1" applyFill="1" applyBorder="1" applyAlignment="1">
      <alignment horizontal="center"/>
    </xf>
    <xf numFmtId="0" fontId="22" fillId="22" borderId="41" xfId="0" applyFont="1" applyFill="1" applyBorder="1" applyAlignment="1">
      <alignment horizontal="center"/>
    </xf>
    <xf numFmtId="0" fontId="22" fillId="26" borderId="12" xfId="0" applyFont="1" applyFill="1" applyBorder="1" applyAlignment="1">
      <alignment horizontal="center"/>
    </xf>
    <xf numFmtId="0" fontId="22" fillId="5" borderId="13" xfId="0" applyFont="1" applyFill="1" applyBorder="1" applyAlignment="1">
      <alignment horizontal="center"/>
    </xf>
    <xf numFmtId="0" fontId="22" fillId="5" borderId="19" xfId="0" applyFont="1" applyFill="1" applyBorder="1" applyAlignment="1">
      <alignment horizontal="center"/>
    </xf>
    <xf numFmtId="0" fontId="22" fillId="5" borderId="46" xfId="0" applyFont="1" applyFill="1" applyBorder="1" applyAlignment="1">
      <alignment horizontal="center"/>
    </xf>
    <xf numFmtId="0" fontId="22" fillId="6" borderId="15" xfId="0" applyFont="1" applyFill="1" applyBorder="1" applyAlignment="1">
      <alignment horizontal="left"/>
    </xf>
    <xf numFmtId="0" fontId="11" fillId="6" borderId="61" xfId="0" applyFont="1" applyFill="1" applyBorder="1" applyAlignment="1">
      <alignment horizontal="center"/>
    </xf>
    <xf numFmtId="0" fontId="11" fillId="6" borderId="8" xfId="0" applyFont="1" applyFill="1" applyBorder="1" applyAlignment="1">
      <alignment horizontal="center"/>
    </xf>
    <xf numFmtId="0" fontId="22" fillId="6" borderId="31" xfId="0" applyFont="1" applyFill="1" applyBorder="1" applyAlignment="1">
      <alignment horizontal="center"/>
    </xf>
    <xf numFmtId="0" fontId="22" fillId="8" borderId="6" xfId="0" applyFont="1" applyFill="1" applyBorder="1" applyAlignment="1">
      <alignment horizontal="center"/>
    </xf>
    <xf numFmtId="0" fontId="22" fillId="8" borderId="7" xfId="0" applyFont="1" applyFill="1" applyBorder="1" applyAlignment="1">
      <alignment horizontal="center"/>
    </xf>
    <xf numFmtId="0" fontId="22" fillId="8" borderId="32" xfId="0" applyFont="1" applyFill="1" applyBorder="1" applyAlignment="1">
      <alignment horizontal="center"/>
    </xf>
    <xf numFmtId="0" fontId="22" fillId="8" borderId="61" xfId="0" applyFont="1" applyFill="1" applyBorder="1" applyAlignment="1">
      <alignment horizontal="center"/>
    </xf>
    <xf numFmtId="0" fontId="22" fillId="8" borderId="8" xfId="0" applyFont="1" applyFill="1" applyBorder="1" applyAlignment="1">
      <alignment horizontal="center"/>
    </xf>
    <xf numFmtId="0" fontId="22" fillId="31" borderId="62" xfId="0" applyFont="1" applyFill="1" applyBorder="1" applyAlignment="1">
      <alignment horizontal="center"/>
    </xf>
    <xf numFmtId="0" fontId="22" fillId="31" borderId="27" xfId="0" applyFont="1" applyFill="1" applyBorder="1" applyAlignment="1">
      <alignment horizontal="center"/>
    </xf>
    <xf numFmtId="0" fontId="11" fillId="31" borderId="21" xfId="0" applyFont="1" applyFill="1" applyBorder="1" applyAlignment="1">
      <alignment horizontal="center"/>
    </xf>
    <xf numFmtId="0" fontId="11" fillId="31" borderId="20" xfId="0" applyFont="1" applyFill="1" applyBorder="1" applyAlignment="1">
      <alignment horizontal="center"/>
    </xf>
    <xf numFmtId="0" fontId="11" fillId="31" borderId="28" xfId="0" applyFont="1" applyFill="1" applyBorder="1" applyAlignment="1">
      <alignment horizontal="center"/>
    </xf>
    <xf numFmtId="0" fontId="11" fillId="31" borderId="45" xfId="0" applyFont="1" applyFill="1" applyBorder="1" applyAlignment="1">
      <alignment horizontal="center"/>
    </xf>
    <xf numFmtId="0" fontId="11" fillId="31" borderId="29" xfId="0" applyFont="1" applyFill="1" applyBorder="1" applyAlignment="1">
      <alignment horizontal="center"/>
    </xf>
    <xf numFmtId="0" fontId="11" fillId="29" borderId="64" xfId="0" applyFont="1" applyFill="1" applyBorder="1" applyAlignment="1">
      <alignment horizontal="center"/>
    </xf>
    <xf numFmtId="0" fontId="11" fillId="29" borderId="11" xfId="0" applyFont="1" applyFill="1" applyBorder="1" applyAlignment="1">
      <alignment horizontal="center"/>
    </xf>
    <xf numFmtId="0" fontId="8" fillId="7" borderId="11" xfId="4" applyFont="1" applyFill="1" applyBorder="1" applyAlignment="1">
      <alignment horizontal="center"/>
    </xf>
    <xf numFmtId="0" fontId="11" fillId="7" borderId="74" xfId="0" applyFont="1" applyFill="1" applyBorder="1" applyAlignment="1">
      <alignment horizontal="center"/>
    </xf>
    <xf numFmtId="0" fontId="11" fillId="7" borderId="56" xfId="0" applyFont="1" applyFill="1" applyBorder="1"/>
    <xf numFmtId="1" fontId="11" fillId="2" borderId="60" xfId="0" applyNumberFormat="1" applyFont="1" applyFill="1" applyBorder="1" applyAlignment="1">
      <alignment horizontal="center"/>
    </xf>
    <xf numFmtId="0" fontId="11" fillId="9" borderId="69" xfId="0" applyFont="1" applyFill="1" applyBorder="1"/>
    <xf numFmtId="0" fontId="11" fillId="9" borderId="35" xfId="0" applyFont="1" applyFill="1" applyBorder="1" applyAlignment="1">
      <alignment horizontal="center"/>
    </xf>
    <xf numFmtId="0" fontId="11" fillId="9" borderId="33" xfId="0" applyFont="1" applyFill="1" applyBorder="1" applyAlignment="1">
      <alignment horizontal="center"/>
    </xf>
    <xf numFmtId="0" fontId="11" fillId="9" borderId="39" xfId="0" applyFont="1" applyFill="1" applyBorder="1" applyAlignment="1">
      <alignment horizontal="center"/>
    </xf>
    <xf numFmtId="0" fontId="11" fillId="9" borderId="69" xfId="0" applyFont="1" applyFill="1" applyBorder="1" applyAlignment="1">
      <alignment horizontal="center"/>
    </xf>
    <xf numFmtId="0" fontId="11" fillId="9" borderId="68" xfId="0" applyFont="1" applyFill="1" applyBorder="1" applyAlignment="1">
      <alignment horizontal="center"/>
    </xf>
    <xf numFmtId="0" fontId="22" fillId="9" borderId="60" xfId="0" applyFont="1" applyFill="1" applyBorder="1" applyAlignment="1">
      <alignment horizontal="center"/>
    </xf>
    <xf numFmtId="0" fontId="22" fillId="7" borderId="14" xfId="0" applyFont="1" applyFill="1" applyBorder="1"/>
    <xf numFmtId="0" fontId="11" fillId="7" borderId="72" xfId="0" applyFont="1" applyFill="1" applyBorder="1"/>
    <xf numFmtId="0" fontId="11" fillId="23" borderId="0" xfId="0" applyFont="1" applyFill="1" applyAlignment="1">
      <alignment horizontal="center"/>
    </xf>
    <xf numFmtId="0" fontId="11" fillId="23" borderId="56" xfId="0" applyFont="1" applyFill="1" applyBorder="1"/>
    <xf numFmtId="0" fontId="22" fillId="5" borderId="22" xfId="0" applyFont="1" applyFill="1" applyBorder="1" applyAlignment="1">
      <alignment horizontal="center"/>
    </xf>
    <xf numFmtId="1" fontId="11" fillId="2" borderId="19" xfId="0" applyNumberFormat="1" applyFont="1" applyFill="1" applyBorder="1" applyAlignment="1">
      <alignment horizontal="center"/>
    </xf>
    <xf numFmtId="1" fontId="11" fillId="2" borderId="79" xfId="0" applyNumberFormat="1" applyFont="1" applyFill="1" applyBorder="1" applyAlignment="1">
      <alignment horizontal="center"/>
    </xf>
    <xf numFmtId="0" fontId="22" fillId="26" borderId="36" xfId="0" applyFont="1" applyFill="1" applyBorder="1" applyAlignment="1">
      <alignment horizontal="center"/>
    </xf>
    <xf numFmtId="0" fontId="22" fillId="3" borderId="2" xfId="0" applyFont="1" applyFill="1" applyBorder="1" applyAlignment="1">
      <alignment horizontal="center"/>
    </xf>
    <xf numFmtId="0" fontId="22" fillId="3" borderId="7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1" fillId="3" borderId="23" xfId="0" applyFont="1" applyFill="1" applyBorder="1" applyAlignment="1">
      <alignment horizontal="center"/>
    </xf>
    <xf numFmtId="1" fontId="22" fillId="3" borderId="35" xfId="0" applyNumberFormat="1" applyFont="1" applyFill="1" applyBorder="1" applyAlignment="1">
      <alignment horizontal="right"/>
    </xf>
    <xf numFmtId="0" fontId="22" fillId="2" borderId="6" xfId="0" applyFont="1" applyFill="1" applyBorder="1"/>
    <xf numFmtId="0" fontId="22" fillId="2" borderId="32" xfId="0" applyFont="1" applyFill="1" applyBorder="1" applyAlignment="1">
      <alignment horizontal="center"/>
    </xf>
    <xf numFmtId="0" fontId="22" fillId="2" borderId="6" xfId="0" applyFont="1" applyFill="1" applyBorder="1" applyAlignment="1">
      <alignment horizontal="center"/>
    </xf>
    <xf numFmtId="0" fontId="22" fillId="2" borderId="31" xfId="0" applyFont="1" applyFill="1" applyBorder="1" applyAlignment="1">
      <alignment horizontal="center"/>
    </xf>
    <xf numFmtId="0" fontId="22" fillId="2" borderId="7" xfId="0" applyFont="1" applyFill="1" applyBorder="1" applyAlignment="1">
      <alignment horizontal="center"/>
    </xf>
    <xf numFmtId="0" fontId="22" fillId="2" borderId="61" xfId="0" applyFont="1" applyFill="1" applyBorder="1" applyAlignment="1">
      <alignment horizontal="center"/>
    </xf>
    <xf numFmtId="0" fontId="22" fillId="2" borderId="38" xfId="0" applyFont="1" applyFill="1" applyBorder="1" applyAlignment="1">
      <alignment horizontal="center"/>
    </xf>
    <xf numFmtId="0" fontId="22" fillId="2" borderId="70" xfId="0" applyFont="1" applyFill="1" applyBorder="1" applyAlignment="1">
      <alignment horizontal="center"/>
    </xf>
    <xf numFmtId="0" fontId="22" fillId="2" borderId="75" xfId="0" applyFont="1" applyFill="1" applyBorder="1" applyAlignment="1">
      <alignment horizontal="center"/>
    </xf>
    <xf numFmtId="0" fontId="22" fillId="2" borderId="44" xfId="0" applyFont="1" applyFill="1" applyBorder="1" applyAlignment="1">
      <alignment horizontal="center"/>
    </xf>
    <xf numFmtId="2" fontId="16" fillId="2" borderId="43" xfId="0" applyNumberFormat="1" applyFont="1" applyFill="1" applyBorder="1" applyAlignment="1">
      <alignment horizontal="center"/>
    </xf>
    <xf numFmtId="0" fontId="22" fillId="24" borderId="36" xfId="0" applyFont="1" applyFill="1" applyBorder="1" applyAlignment="1">
      <alignment horizontal="center"/>
    </xf>
    <xf numFmtId="0" fontId="11" fillId="2" borderId="58" xfId="0" applyFont="1" applyFill="1" applyBorder="1"/>
    <xf numFmtId="0" fontId="15" fillId="2" borderId="43" xfId="0" applyFont="1" applyFill="1" applyBorder="1"/>
    <xf numFmtId="0" fontId="11" fillId="0" borderId="62" xfId="0" applyFont="1" applyBorder="1" applyAlignment="1">
      <alignment horizontal="center"/>
    </xf>
    <xf numFmtId="0" fontId="11" fillId="2" borderId="42" xfId="0" applyFont="1" applyFill="1" applyBorder="1" applyAlignment="1">
      <alignment horizontal="center"/>
    </xf>
    <xf numFmtId="0" fontId="22" fillId="2" borderId="29" xfId="0" applyFont="1" applyFill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20" fillId="20" borderId="76" xfId="0" applyFont="1" applyFill="1" applyBorder="1" applyAlignment="1">
      <alignment horizontal="center"/>
    </xf>
    <xf numFmtId="0" fontId="20" fillId="24" borderId="49" xfId="0" applyFont="1" applyFill="1" applyBorder="1" applyAlignment="1">
      <alignment horizontal="center"/>
    </xf>
    <xf numFmtId="0" fontId="20" fillId="7" borderId="49" xfId="0" applyFont="1" applyFill="1" applyBorder="1" applyAlignment="1">
      <alignment horizontal="center"/>
    </xf>
    <xf numFmtId="0" fontId="20" fillId="13" borderId="49" xfId="0" applyFont="1" applyFill="1" applyBorder="1" applyAlignment="1">
      <alignment horizontal="center"/>
    </xf>
    <xf numFmtId="0" fontId="20" fillId="4" borderId="49" xfId="0" applyFont="1" applyFill="1" applyBorder="1" applyAlignment="1">
      <alignment horizontal="center"/>
    </xf>
    <xf numFmtId="0" fontId="20" fillId="20" borderId="49" xfId="0" applyFont="1" applyFill="1" applyBorder="1" applyAlignment="1">
      <alignment horizontal="center"/>
    </xf>
    <xf numFmtId="0" fontId="20" fillId="4" borderId="57" xfId="0" applyFont="1" applyFill="1" applyBorder="1" applyAlignment="1">
      <alignment horizontal="center"/>
    </xf>
    <xf numFmtId="0" fontId="20" fillId="20" borderId="57" xfId="0" applyFont="1" applyFill="1" applyBorder="1" applyAlignment="1">
      <alignment horizontal="center"/>
    </xf>
    <xf numFmtId="0" fontId="20" fillId="7" borderId="77" xfId="0" applyFont="1" applyFill="1" applyBorder="1" applyAlignment="1">
      <alignment horizontal="center"/>
    </xf>
    <xf numFmtId="0" fontId="3" fillId="4" borderId="49" xfId="0" applyFont="1" applyFill="1" applyBorder="1" applyAlignment="1">
      <alignment horizontal="center"/>
    </xf>
    <xf numFmtId="0" fontId="3" fillId="20" borderId="49" xfId="0" applyFont="1" applyFill="1" applyBorder="1" applyAlignment="1">
      <alignment horizontal="center"/>
    </xf>
    <xf numFmtId="0" fontId="3" fillId="24" borderId="49" xfId="0" applyFont="1" applyFill="1" applyBorder="1" applyAlignment="1">
      <alignment horizontal="center"/>
    </xf>
    <xf numFmtId="0" fontId="3" fillId="7" borderId="49" xfId="0" applyFont="1" applyFill="1" applyBorder="1" applyAlignment="1">
      <alignment horizontal="center"/>
    </xf>
    <xf numFmtId="0" fontId="3" fillId="13" borderId="49" xfId="0" applyFont="1" applyFill="1" applyBorder="1" applyAlignment="1">
      <alignment horizontal="center" wrapText="1"/>
    </xf>
    <xf numFmtId="0" fontId="20" fillId="21" borderId="49" xfId="0" applyFont="1" applyFill="1" applyBorder="1" applyAlignment="1">
      <alignment horizontal="center" wrapText="1"/>
    </xf>
    <xf numFmtId="0" fontId="20" fillId="7" borderId="49" xfId="0" applyFont="1" applyFill="1" applyBorder="1" applyAlignment="1">
      <alignment horizontal="center" wrapText="1"/>
    </xf>
    <xf numFmtId="0" fontId="20" fillId="20" borderId="49" xfId="0" applyFont="1" applyFill="1" applyBorder="1" applyAlignment="1">
      <alignment horizontal="center" wrapText="1"/>
    </xf>
    <xf numFmtId="0" fontId="20" fillId="13" borderId="49" xfId="0" applyFont="1" applyFill="1" applyBorder="1" applyAlignment="1">
      <alignment horizontal="center" wrapText="1"/>
    </xf>
    <xf numFmtId="0" fontId="20" fillId="20" borderId="77" xfId="0" applyFont="1" applyFill="1" applyBorder="1" applyAlignment="1">
      <alignment horizontal="center" wrapText="1"/>
    </xf>
    <xf numFmtId="0" fontId="2" fillId="2" borderId="76" xfId="0" applyFont="1" applyFill="1" applyBorder="1"/>
    <xf numFmtId="0" fontId="2" fillId="2" borderId="49" xfId="0" applyFont="1" applyFill="1" applyBorder="1"/>
    <xf numFmtId="0" fontId="2" fillId="2" borderId="52" xfId="0" applyFont="1" applyFill="1" applyBorder="1" applyAlignment="1">
      <alignment horizontal="center" wrapText="1"/>
    </xf>
    <xf numFmtId="0" fontId="3" fillId="20" borderId="76" xfId="0" applyFont="1" applyFill="1" applyBorder="1" applyAlignment="1">
      <alignment horizontal="center" wrapText="1"/>
    </xf>
    <xf numFmtId="0" fontId="3" fillId="24" borderId="49" xfId="0" applyFont="1" applyFill="1" applyBorder="1" applyAlignment="1">
      <alignment horizontal="center" wrapText="1"/>
    </xf>
    <xf numFmtId="0" fontId="3" fillId="7" borderId="49" xfId="0" applyFont="1" applyFill="1" applyBorder="1" applyAlignment="1">
      <alignment horizontal="center" wrapText="1"/>
    </xf>
    <xf numFmtId="0" fontId="3" fillId="4" borderId="49" xfId="0" applyFont="1" applyFill="1" applyBorder="1" applyAlignment="1">
      <alignment horizontal="center" wrapText="1"/>
    </xf>
    <xf numFmtId="0" fontId="3" fillId="20" borderId="49" xfId="0" applyFont="1" applyFill="1" applyBorder="1" applyAlignment="1">
      <alignment horizontal="center" wrapText="1"/>
    </xf>
    <xf numFmtId="0" fontId="3" fillId="4" borderId="57" xfId="0" applyFont="1" applyFill="1" applyBorder="1" applyAlignment="1">
      <alignment horizontal="center" wrapText="1"/>
    </xf>
    <xf numFmtId="0" fontId="3" fillId="20" borderId="57" xfId="0" applyFont="1" applyFill="1" applyBorder="1" applyAlignment="1">
      <alignment horizontal="center" wrapText="1"/>
    </xf>
    <xf numFmtId="0" fontId="3" fillId="7" borderId="77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3" fillId="20" borderId="2" xfId="0" applyFont="1" applyFill="1" applyBorder="1" applyAlignment="1">
      <alignment horizontal="center" wrapText="1"/>
    </xf>
    <xf numFmtId="0" fontId="3" fillId="24" borderId="2" xfId="0" applyFont="1" applyFill="1" applyBorder="1" applyAlignment="1">
      <alignment horizontal="center" wrapText="1"/>
    </xf>
    <xf numFmtId="0" fontId="3" fillId="4" borderId="34" xfId="0" applyFont="1" applyFill="1" applyBorder="1" applyAlignment="1">
      <alignment horizontal="center" wrapText="1"/>
    </xf>
    <xf numFmtId="0" fontId="20" fillId="21" borderId="34" xfId="0" applyFont="1" applyFill="1" applyBorder="1" applyAlignment="1">
      <alignment horizontal="center" wrapText="1"/>
    </xf>
    <xf numFmtId="0" fontId="20" fillId="20" borderId="39" xfId="0" applyFont="1" applyFill="1" applyBorder="1" applyAlignment="1">
      <alignment horizontal="center" wrapText="1"/>
    </xf>
    <xf numFmtId="0" fontId="3" fillId="22" borderId="60" xfId="0" applyFont="1" applyFill="1" applyBorder="1" applyAlignment="1">
      <alignment horizontal="center" wrapText="1"/>
    </xf>
    <xf numFmtId="0" fontId="6" fillId="2" borderId="60" xfId="0" applyFont="1" applyFill="1" applyBorder="1" applyAlignment="1">
      <alignment horizontal="center"/>
    </xf>
    <xf numFmtId="0" fontId="9" fillId="2" borderId="60" xfId="0" applyFont="1" applyFill="1" applyBorder="1" applyAlignment="1">
      <alignment horizontal="center" wrapText="1"/>
    </xf>
    <xf numFmtId="0" fontId="8" fillId="2" borderId="32" xfId="0" applyFont="1" applyFill="1" applyBorder="1" applyAlignment="1">
      <alignment horizontal="center"/>
    </xf>
    <xf numFmtId="0" fontId="21" fillId="2" borderId="41" xfId="0" applyFont="1" applyFill="1" applyBorder="1" applyAlignment="1">
      <alignment horizontal="center"/>
    </xf>
    <xf numFmtId="0" fontId="22" fillId="4" borderId="49" xfId="0" applyFont="1" applyFill="1" applyBorder="1" applyAlignment="1">
      <alignment horizontal="center" wrapText="1"/>
    </xf>
    <xf numFmtId="0" fontId="22" fillId="13" borderId="49" xfId="0" applyFont="1" applyFill="1" applyBorder="1" applyAlignment="1">
      <alignment horizontal="center" wrapText="1"/>
    </xf>
    <xf numFmtId="0" fontId="22" fillId="21" borderId="49" xfId="0" applyFont="1" applyFill="1" applyBorder="1" applyAlignment="1">
      <alignment horizontal="center" wrapText="1"/>
    </xf>
    <xf numFmtId="0" fontId="22" fillId="7" borderId="49" xfId="0" applyFont="1" applyFill="1" applyBorder="1" applyAlignment="1">
      <alignment horizontal="center" wrapText="1"/>
    </xf>
    <xf numFmtId="0" fontId="22" fillId="20" borderId="49" xfId="0" applyFont="1" applyFill="1" applyBorder="1" applyAlignment="1">
      <alignment horizontal="center" wrapText="1"/>
    </xf>
    <xf numFmtId="0" fontId="22" fillId="23" borderId="57" xfId="0" applyFont="1" applyFill="1" applyBorder="1" applyAlignment="1">
      <alignment horizontal="center" wrapText="1"/>
    </xf>
    <xf numFmtId="0" fontId="20" fillId="20" borderId="76" xfId="0" applyFont="1" applyFill="1" applyBorder="1" applyAlignment="1">
      <alignment horizontal="center" wrapText="1"/>
    </xf>
    <xf numFmtId="0" fontId="20" fillId="24" borderId="57" xfId="0" applyFont="1" applyFill="1" applyBorder="1" applyAlignment="1">
      <alignment horizontal="center" wrapText="1"/>
    </xf>
    <xf numFmtId="0" fontId="20" fillId="23" borderId="49" xfId="0" applyFont="1" applyFill="1" applyBorder="1" applyAlignment="1">
      <alignment horizontal="center" wrapText="1"/>
    </xf>
    <xf numFmtId="0" fontId="20" fillId="4" borderId="49" xfId="0" applyFont="1" applyFill="1" applyBorder="1" applyAlignment="1">
      <alignment horizontal="center" wrapText="1"/>
    </xf>
    <xf numFmtId="0" fontId="20" fillId="24" borderId="49" xfId="0" applyFont="1" applyFill="1" applyBorder="1" applyAlignment="1">
      <alignment horizontal="center" wrapText="1"/>
    </xf>
    <xf numFmtId="0" fontId="20" fillId="7" borderId="77" xfId="0" applyFont="1" applyFill="1" applyBorder="1" applyAlignment="1">
      <alignment horizontal="center" wrapText="1"/>
    </xf>
    <xf numFmtId="0" fontId="20" fillId="23" borderId="57" xfId="0" applyFont="1" applyFill="1" applyBorder="1" applyAlignment="1">
      <alignment horizontal="center" wrapText="1"/>
    </xf>
    <xf numFmtId="0" fontId="20" fillId="20" borderId="52" xfId="0" applyFont="1" applyFill="1" applyBorder="1" applyAlignment="1">
      <alignment horizontal="center" wrapText="1"/>
    </xf>
    <xf numFmtId="0" fontId="22" fillId="13" borderId="34" xfId="0" applyFont="1" applyFill="1" applyBorder="1" applyAlignment="1">
      <alignment horizontal="center" wrapText="1"/>
    </xf>
    <xf numFmtId="0" fontId="22" fillId="21" borderId="34" xfId="0" applyFont="1" applyFill="1" applyBorder="1" applyAlignment="1">
      <alignment horizontal="center" wrapText="1"/>
    </xf>
    <xf numFmtId="0" fontId="3" fillId="22" borderId="58" xfId="0" applyFont="1" applyFill="1" applyBorder="1" applyAlignment="1">
      <alignment horizontal="center" wrapText="1"/>
    </xf>
    <xf numFmtId="0" fontId="15" fillId="2" borderId="58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11" fillId="23" borderId="3" xfId="0" applyFont="1" applyFill="1" applyBorder="1" applyAlignment="1">
      <alignment horizontal="center"/>
    </xf>
    <xf numFmtId="0" fontId="22" fillId="7" borderId="56" xfId="0" applyFont="1" applyFill="1" applyBorder="1"/>
    <xf numFmtId="0" fontId="11" fillId="14" borderId="56" xfId="0" applyFont="1" applyFill="1" applyBorder="1"/>
    <xf numFmtId="0" fontId="11" fillId="14" borderId="45" xfId="0" applyFont="1" applyFill="1" applyBorder="1"/>
    <xf numFmtId="0" fontId="11" fillId="4" borderId="1" xfId="0" applyFont="1" applyFill="1" applyBorder="1"/>
    <xf numFmtId="0" fontId="11" fillId="4" borderId="56" xfId="0" applyFont="1" applyFill="1" applyBorder="1"/>
    <xf numFmtId="0" fontId="11" fillId="4" borderId="74" xfId="0" applyFont="1" applyFill="1" applyBorder="1" applyAlignment="1">
      <alignment horizontal="center"/>
    </xf>
    <xf numFmtId="0" fontId="22" fillId="4" borderId="56" xfId="0" applyFont="1" applyFill="1" applyBorder="1"/>
    <xf numFmtId="0" fontId="22" fillId="4" borderId="74" xfId="0" applyFont="1" applyFill="1" applyBorder="1" applyAlignment="1">
      <alignment horizontal="center"/>
    </xf>
    <xf numFmtId="0" fontId="11" fillId="4" borderId="72" xfId="0" applyFont="1" applyFill="1" applyBorder="1"/>
    <xf numFmtId="0" fontId="11" fillId="4" borderId="73" xfId="0" applyFont="1" applyFill="1" applyBorder="1" applyAlignment="1">
      <alignment horizontal="center"/>
    </xf>
    <xf numFmtId="0" fontId="8" fillId="3" borderId="14" xfId="2" applyFont="1" applyFill="1" applyBorder="1" applyAlignment="1">
      <alignment horizontal="left"/>
    </xf>
    <xf numFmtId="0" fontId="22" fillId="3" borderId="14" xfId="0" applyFont="1" applyFill="1" applyBorder="1"/>
    <xf numFmtId="0" fontId="11" fillId="3" borderId="45" xfId="0" applyFont="1" applyFill="1" applyBorder="1"/>
    <xf numFmtId="0" fontId="11" fillId="13" borderId="1" xfId="0" applyFont="1" applyFill="1" applyBorder="1"/>
    <xf numFmtId="0" fontId="11" fillId="13" borderId="14" xfId="0" applyFont="1" applyFill="1" applyBorder="1"/>
    <xf numFmtId="0" fontId="11" fillId="13" borderId="6" xfId="0" applyFont="1" applyFill="1" applyBorder="1"/>
    <xf numFmtId="0" fontId="11" fillId="8" borderId="56" xfId="0" applyFont="1" applyFill="1" applyBorder="1"/>
    <xf numFmtId="0" fontId="22" fillId="8" borderId="14" xfId="0" applyFont="1" applyFill="1" applyBorder="1"/>
    <xf numFmtId="0" fontId="11" fillId="23" borderId="54" xfId="0" applyFont="1" applyFill="1" applyBorder="1"/>
    <xf numFmtId="0" fontId="11" fillId="23" borderId="45" xfId="0" applyFont="1" applyFill="1" applyBorder="1"/>
    <xf numFmtId="0" fontId="11" fillId="13" borderId="56" xfId="0" applyFont="1" applyFill="1" applyBorder="1"/>
    <xf numFmtId="0" fontId="11" fillId="13" borderId="45" xfId="0" applyFont="1" applyFill="1" applyBorder="1"/>
    <xf numFmtId="0" fontId="13" fillId="21" borderId="0" xfId="0" applyFont="1" applyFill="1" applyAlignment="1">
      <alignment horizontal="left" vertical="center"/>
    </xf>
    <xf numFmtId="0" fontId="15" fillId="22" borderId="17" xfId="0" applyFont="1" applyFill="1" applyBorder="1" applyAlignment="1">
      <alignment horizontal="center"/>
    </xf>
    <xf numFmtId="0" fontId="11" fillId="22" borderId="26" xfId="0" applyFont="1" applyFill="1" applyBorder="1"/>
    <xf numFmtId="0" fontId="11" fillId="22" borderId="15" xfId="0" applyFont="1" applyFill="1" applyBorder="1"/>
    <xf numFmtId="0" fontId="11" fillId="22" borderId="15" xfId="0" applyFont="1" applyFill="1" applyBorder="1" applyAlignment="1">
      <alignment horizontal="center"/>
    </xf>
    <xf numFmtId="0" fontId="11" fillId="22" borderId="25" xfId="0" applyFont="1" applyFill="1" applyBorder="1" applyAlignment="1">
      <alignment horizontal="center"/>
    </xf>
    <xf numFmtId="0" fontId="11" fillId="22" borderId="31" xfId="0" applyFont="1" applyFill="1" applyBorder="1"/>
    <xf numFmtId="0" fontId="11" fillId="22" borderId="7" xfId="0" applyFont="1" applyFill="1" applyBorder="1"/>
    <xf numFmtId="0" fontId="11" fillId="22" borderId="7" xfId="0" applyFont="1" applyFill="1" applyBorder="1" applyAlignment="1">
      <alignment horizontal="center"/>
    </xf>
    <xf numFmtId="0" fontId="11" fillId="22" borderId="32" xfId="0" applyFont="1" applyFill="1" applyBorder="1" applyAlignment="1">
      <alignment horizontal="center"/>
    </xf>
    <xf numFmtId="0" fontId="20" fillId="21" borderId="64" xfId="0" applyFont="1" applyFill="1" applyBorder="1" applyAlignment="1">
      <alignment horizontal="center" wrapText="1"/>
    </xf>
    <xf numFmtId="0" fontId="20" fillId="23" borderId="71" xfId="0" applyFont="1" applyFill="1" applyBorder="1" applyAlignment="1">
      <alignment horizontal="center" wrapText="1"/>
    </xf>
    <xf numFmtId="0" fontId="20" fillId="20" borderId="73" xfId="0" applyFont="1" applyFill="1" applyBorder="1" applyAlignment="1">
      <alignment horizontal="center" wrapText="1"/>
    </xf>
    <xf numFmtId="0" fontId="11" fillId="7" borderId="54" xfId="0" applyFont="1" applyFill="1" applyBorder="1" applyAlignment="1">
      <alignment horizontal="center" vertical="center" wrapText="1"/>
    </xf>
    <xf numFmtId="14" fontId="11" fillId="7" borderId="38" xfId="0" applyNumberFormat="1" applyFont="1" applyFill="1" applyBorder="1" applyAlignment="1">
      <alignment horizontal="center" vertical="center" wrapText="1"/>
    </xf>
    <xf numFmtId="0" fontId="11" fillId="7" borderId="38" xfId="0" applyFont="1" applyFill="1" applyBorder="1" applyAlignment="1">
      <alignment horizontal="center" vertical="center" wrapText="1"/>
    </xf>
    <xf numFmtId="0" fontId="11" fillId="7" borderId="64" xfId="0" applyFont="1" applyFill="1" applyBorder="1" applyAlignment="1">
      <alignment horizontal="center" wrapText="1"/>
    </xf>
    <xf numFmtId="0" fontId="11" fillId="7" borderId="46" xfId="0" applyFont="1" applyFill="1" applyBorder="1" applyAlignment="1">
      <alignment horizontal="center" wrapText="1"/>
    </xf>
    <xf numFmtId="0" fontId="20" fillId="21" borderId="19" xfId="0" applyFont="1" applyFill="1" applyBorder="1" applyAlignment="1">
      <alignment horizontal="center" wrapText="1"/>
    </xf>
    <xf numFmtId="0" fontId="20" fillId="21" borderId="69" xfId="0" applyFont="1" applyFill="1" applyBorder="1" applyAlignment="1">
      <alignment horizontal="center" wrapText="1"/>
    </xf>
    <xf numFmtId="0" fontId="20" fillId="20" borderId="34" xfId="0" applyFont="1" applyFill="1" applyBorder="1" applyAlignment="1">
      <alignment horizontal="right"/>
    </xf>
    <xf numFmtId="0" fontId="20" fillId="24" borderId="34" xfId="0" applyFont="1" applyFill="1" applyBorder="1" applyAlignment="1">
      <alignment horizontal="right"/>
    </xf>
    <xf numFmtId="0" fontId="20" fillId="7" borderId="34" xfId="0" applyFont="1" applyFill="1" applyBorder="1" applyAlignment="1">
      <alignment horizontal="center"/>
    </xf>
    <xf numFmtId="0" fontId="20" fillId="23" borderId="69" xfId="0" applyFont="1" applyFill="1" applyBorder="1" applyAlignment="1">
      <alignment horizontal="center" wrapText="1"/>
    </xf>
    <xf numFmtId="0" fontId="20" fillId="7" borderId="33" xfId="0" applyFont="1" applyFill="1" applyBorder="1" applyAlignment="1">
      <alignment horizontal="center" wrapText="1"/>
    </xf>
    <xf numFmtId="0" fontId="20" fillId="7" borderId="80" xfId="0" applyFont="1" applyFill="1" applyBorder="1" applyAlignment="1">
      <alignment horizontal="center" wrapText="1"/>
    </xf>
    <xf numFmtId="0" fontId="22" fillId="21" borderId="60" xfId="0" applyFont="1" applyFill="1" applyBorder="1" applyAlignment="1">
      <alignment horizontal="center" wrapText="1"/>
    </xf>
    <xf numFmtId="0" fontId="22" fillId="5" borderId="49" xfId="0" applyFont="1" applyFill="1" applyBorder="1" applyAlignment="1">
      <alignment horizontal="center"/>
    </xf>
    <xf numFmtId="0" fontId="22" fillId="5" borderId="1" xfId="0" applyFont="1" applyFill="1" applyBorder="1" applyAlignment="1">
      <alignment horizontal="center" wrapText="1"/>
    </xf>
    <xf numFmtId="0" fontId="11" fillId="7" borderId="36" xfId="0" applyFont="1" applyFill="1" applyBorder="1"/>
    <xf numFmtId="0" fontId="11" fillId="7" borderId="37" xfId="0" applyFont="1" applyFill="1" applyBorder="1" applyAlignment="1">
      <alignment horizontal="center"/>
    </xf>
    <xf numFmtId="0" fontId="11" fillId="7" borderId="50" xfId="0" applyFont="1" applyFill="1" applyBorder="1" applyAlignment="1">
      <alignment horizontal="center"/>
    </xf>
    <xf numFmtId="0" fontId="22" fillId="2" borderId="50" xfId="0" applyFont="1" applyFill="1" applyBorder="1" applyAlignment="1">
      <alignment horizontal="right"/>
    </xf>
    <xf numFmtId="0" fontId="11" fillId="23" borderId="28" xfId="0" applyFont="1" applyFill="1" applyBorder="1" applyAlignment="1">
      <alignment horizontal="center"/>
    </xf>
    <xf numFmtId="0" fontId="8" fillId="23" borderId="20" xfId="4" applyFont="1" applyFill="1" applyBorder="1" applyAlignment="1">
      <alignment horizontal="center"/>
    </xf>
    <xf numFmtId="0" fontId="8" fillId="23" borderId="21" xfId="4" applyFont="1" applyFill="1" applyBorder="1" applyAlignment="1">
      <alignment horizontal="center"/>
    </xf>
    <xf numFmtId="0" fontId="8" fillId="23" borderId="45" xfId="4" applyFont="1" applyFill="1" applyBorder="1" applyAlignment="1">
      <alignment horizontal="center"/>
    </xf>
    <xf numFmtId="0" fontId="8" fillId="23" borderId="62" xfId="4" applyFont="1" applyFill="1" applyBorder="1" applyAlignment="1">
      <alignment horizontal="center"/>
    </xf>
    <xf numFmtId="0" fontId="22" fillId="23" borderId="44" xfId="0" applyFont="1" applyFill="1" applyBorder="1" applyAlignment="1">
      <alignment horizontal="center"/>
    </xf>
    <xf numFmtId="0" fontId="22" fillId="23" borderId="21" xfId="0" applyFont="1" applyFill="1" applyBorder="1" applyAlignment="1">
      <alignment horizontal="center"/>
    </xf>
    <xf numFmtId="0" fontId="22" fillId="23" borderId="28" xfId="0" applyFont="1" applyFill="1" applyBorder="1" applyAlignment="1">
      <alignment horizontal="right"/>
    </xf>
    <xf numFmtId="0" fontId="11" fillId="21" borderId="1" xfId="0" applyFont="1" applyFill="1" applyBorder="1"/>
    <xf numFmtId="0" fontId="11" fillId="21" borderId="6" xfId="0" applyFont="1" applyFill="1" applyBorder="1"/>
    <xf numFmtId="0" fontId="11" fillId="21" borderId="7" xfId="0" applyFont="1" applyFill="1" applyBorder="1"/>
    <xf numFmtId="0" fontId="22" fillId="21" borderId="69" xfId="0" applyFont="1" applyFill="1" applyBorder="1" applyAlignment="1">
      <alignment horizontal="center"/>
    </xf>
    <xf numFmtId="0" fontId="22" fillId="21" borderId="35" xfId="0" applyFont="1" applyFill="1" applyBorder="1" applyAlignment="1">
      <alignment horizontal="right"/>
    </xf>
    <xf numFmtId="0" fontId="11" fillId="21" borderId="8" xfId="0" applyFont="1" applyFill="1" applyBorder="1" applyAlignment="1">
      <alignment horizontal="center"/>
    </xf>
    <xf numFmtId="0" fontId="11" fillId="21" borderId="64" xfId="0" applyFont="1" applyFill="1" applyBorder="1"/>
    <xf numFmtId="0" fontId="11" fillId="8" borderId="64" xfId="0" applyFont="1" applyFill="1" applyBorder="1" applyAlignment="1">
      <alignment horizontal="center"/>
    </xf>
    <xf numFmtId="0" fontId="11" fillId="21" borderId="64" xfId="0" applyFont="1" applyFill="1" applyBorder="1" applyAlignment="1">
      <alignment horizontal="center"/>
    </xf>
    <xf numFmtId="0" fontId="11" fillId="21" borderId="65" xfId="0" applyFont="1" applyFill="1" applyBorder="1" applyAlignment="1">
      <alignment horizontal="center"/>
    </xf>
    <xf numFmtId="0" fontId="11" fillId="21" borderId="72" xfId="0" applyFont="1" applyFill="1" applyBorder="1" applyAlignment="1">
      <alignment horizontal="center"/>
    </xf>
    <xf numFmtId="0" fontId="8" fillId="21" borderId="64" xfId="4" applyFont="1" applyFill="1" applyBorder="1" applyAlignment="1">
      <alignment horizontal="center"/>
    </xf>
    <xf numFmtId="0" fontId="8" fillId="21" borderId="71" xfId="4" applyFont="1" applyFill="1" applyBorder="1" applyAlignment="1">
      <alignment horizontal="center"/>
    </xf>
    <xf numFmtId="0" fontId="8" fillId="21" borderId="72" xfId="4" applyFont="1" applyFill="1" applyBorder="1" applyAlignment="1">
      <alignment horizontal="center"/>
    </xf>
    <xf numFmtId="0" fontId="8" fillId="21" borderId="51" xfId="4" applyFont="1" applyFill="1" applyBorder="1" applyAlignment="1">
      <alignment horizontal="center"/>
    </xf>
    <xf numFmtId="0" fontId="22" fillId="21" borderId="19" xfId="0" applyFont="1" applyFill="1" applyBorder="1" applyAlignment="1">
      <alignment horizontal="center"/>
    </xf>
    <xf numFmtId="0" fontId="22" fillId="21" borderId="46" xfId="0" applyFont="1" applyFill="1" applyBorder="1" applyAlignment="1">
      <alignment horizontal="center"/>
    </xf>
    <xf numFmtId="0" fontId="11" fillId="21" borderId="15" xfId="0" applyFont="1" applyFill="1" applyBorder="1"/>
    <xf numFmtId="0" fontId="11" fillId="21" borderId="15" xfId="0" applyFont="1" applyFill="1" applyBorder="1" applyAlignment="1">
      <alignment horizontal="center"/>
    </xf>
    <xf numFmtId="0" fontId="11" fillId="21" borderId="25" xfId="0" applyFont="1" applyFill="1" applyBorder="1" applyAlignment="1">
      <alignment horizontal="center"/>
    </xf>
    <xf numFmtId="0" fontId="11" fillId="21" borderId="14" xfId="0" applyFont="1" applyFill="1" applyBorder="1" applyAlignment="1">
      <alignment horizontal="center"/>
    </xf>
    <xf numFmtId="0" fontId="8" fillId="21" borderId="15" xfId="4" applyFont="1" applyFill="1" applyBorder="1" applyAlignment="1">
      <alignment horizontal="center"/>
    </xf>
    <xf numFmtId="0" fontId="8" fillId="21" borderId="26" xfId="4" applyFont="1" applyFill="1" applyBorder="1" applyAlignment="1">
      <alignment horizontal="center"/>
    </xf>
    <xf numFmtId="0" fontId="8" fillId="21" borderId="14" xfId="4" applyFont="1" applyFill="1" applyBorder="1" applyAlignment="1">
      <alignment horizontal="center"/>
    </xf>
    <xf numFmtId="0" fontId="8" fillId="21" borderId="24" xfId="4" applyFont="1" applyFill="1" applyBorder="1" applyAlignment="1">
      <alignment horizontal="center"/>
    </xf>
    <xf numFmtId="0" fontId="22" fillId="21" borderId="17" xfId="0" applyFont="1" applyFill="1" applyBorder="1" applyAlignment="1">
      <alignment horizontal="center"/>
    </xf>
    <xf numFmtId="0" fontId="22" fillId="21" borderId="63" xfId="0" applyFont="1" applyFill="1" applyBorder="1" applyAlignment="1">
      <alignment horizontal="center"/>
    </xf>
    <xf numFmtId="0" fontId="11" fillId="15" borderId="36" xfId="0" applyFont="1" applyFill="1" applyBorder="1"/>
    <xf numFmtId="0" fontId="11" fillId="15" borderId="11" xfId="0" applyFont="1" applyFill="1" applyBorder="1"/>
    <xf numFmtId="0" fontId="11" fillId="15" borderId="37" xfId="0" applyFont="1" applyFill="1" applyBorder="1" applyAlignment="1">
      <alignment horizontal="center"/>
    </xf>
    <xf numFmtId="0" fontId="11" fillId="15" borderId="56" xfId="0" applyFont="1" applyFill="1" applyBorder="1" applyAlignment="1">
      <alignment horizontal="center"/>
    </xf>
    <xf numFmtId="0" fontId="11" fillId="15" borderId="74" xfId="0" applyFont="1" applyFill="1" applyBorder="1" applyAlignment="1">
      <alignment horizontal="center"/>
    </xf>
    <xf numFmtId="0" fontId="11" fillId="15" borderId="36" xfId="0" applyFont="1" applyFill="1" applyBorder="1" applyAlignment="1">
      <alignment horizontal="center"/>
    </xf>
    <xf numFmtId="0" fontId="11" fillId="15" borderId="50" xfId="0" applyFont="1" applyFill="1" applyBorder="1" applyAlignment="1">
      <alignment horizontal="center"/>
    </xf>
    <xf numFmtId="0" fontId="22" fillId="15" borderId="12" xfId="0" applyFont="1" applyFill="1" applyBorder="1" applyAlignment="1">
      <alignment horizontal="center"/>
    </xf>
    <xf numFmtId="0" fontId="22" fillId="7" borderId="66" xfId="0" applyFont="1" applyFill="1" applyBorder="1" applyAlignment="1">
      <alignment horizontal="center"/>
    </xf>
    <xf numFmtId="0" fontId="22" fillId="7" borderId="21" xfId="0" applyFont="1" applyFill="1" applyBorder="1" applyAlignment="1">
      <alignment horizontal="center"/>
    </xf>
    <xf numFmtId="0" fontId="22" fillId="15" borderId="1" xfId="0" applyFont="1" applyFill="1" applyBorder="1"/>
    <xf numFmtId="0" fontId="22" fillId="15" borderId="2" xfId="0" applyFont="1" applyFill="1" applyBorder="1"/>
    <xf numFmtId="0" fontId="22" fillId="15" borderId="23" xfId="0" applyFont="1" applyFill="1" applyBorder="1" applyAlignment="1">
      <alignment horizontal="center"/>
    </xf>
    <xf numFmtId="0" fontId="22" fillId="15" borderId="1" xfId="0" applyFont="1" applyFill="1" applyBorder="1" applyAlignment="1">
      <alignment horizontal="center"/>
    </xf>
    <xf numFmtId="0" fontId="22" fillId="15" borderId="3" xfId="0" applyFont="1" applyFill="1" applyBorder="1" applyAlignment="1">
      <alignment horizontal="center"/>
    </xf>
    <xf numFmtId="0" fontId="22" fillId="15" borderId="40" xfId="0" applyFont="1" applyFill="1" applyBorder="1" applyAlignment="1">
      <alignment horizontal="center"/>
    </xf>
    <xf numFmtId="0" fontId="22" fillId="15" borderId="22" xfId="0" applyFont="1" applyFill="1" applyBorder="1" applyAlignment="1">
      <alignment horizontal="center"/>
    </xf>
    <xf numFmtId="0" fontId="11" fillId="16" borderId="36" xfId="0" applyFont="1" applyFill="1" applyBorder="1"/>
    <xf numFmtId="0" fontId="11" fillId="16" borderId="11" xfId="0" applyFont="1" applyFill="1" applyBorder="1"/>
    <xf numFmtId="0" fontId="11" fillId="16" borderId="11" xfId="0" applyFont="1" applyFill="1" applyBorder="1" applyAlignment="1">
      <alignment horizontal="center"/>
    </xf>
    <xf numFmtId="0" fontId="11" fillId="16" borderId="37" xfId="0" applyFont="1" applyFill="1" applyBorder="1" applyAlignment="1">
      <alignment horizontal="center"/>
    </xf>
    <xf numFmtId="0" fontId="11" fillId="16" borderId="56" xfId="0" applyFont="1" applyFill="1" applyBorder="1" applyAlignment="1">
      <alignment horizontal="center"/>
    </xf>
    <xf numFmtId="0" fontId="11" fillId="16" borderId="50" xfId="0" applyFont="1" applyFill="1" applyBorder="1" applyAlignment="1">
      <alignment horizontal="center"/>
    </xf>
    <xf numFmtId="0" fontId="11" fillId="16" borderId="74" xfId="0" applyFont="1" applyFill="1" applyBorder="1" applyAlignment="1">
      <alignment horizontal="center"/>
    </xf>
    <xf numFmtId="0" fontId="11" fillId="16" borderId="36" xfId="0" applyFont="1" applyFill="1" applyBorder="1" applyAlignment="1">
      <alignment horizontal="center"/>
    </xf>
    <xf numFmtId="0" fontId="11" fillId="16" borderId="38" xfId="0" applyFont="1" applyFill="1" applyBorder="1" applyAlignment="1">
      <alignment horizontal="center"/>
    </xf>
    <xf numFmtId="0" fontId="22" fillId="16" borderId="41" xfId="0" applyFont="1" applyFill="1" applyBorder="1" applyAlignment="1">
      <alignment horizontal="center"/>
    </xf>
    <xf numFmtId="0" fontId="22" fillId="16" borderId="12" xfId="0" applyFont="1" applyFill="1" applyBorder="1" applyAlignment="1">
      <alignment horizontal="center"/>
    </xf>
    <xf numFmtId="0" fontId="11" fillId="10" borderId="21" xfId="0" applyFont="1" applyFill="1" applyBorder="1"/>
    <xf numFmtId="0" fontId="22" fillId="16" borderId="2" xfId="0" applyFont="1" applyFill="1" applyBorder="1" applyAlignment="1">
      <alignment horizontal="center"/>
    </xf>
    <xf numFmtId="0" fontId="22" fillId="5" borderId="23" xfId="0" applyFont="1" applyFill="1" applyBorder="1"/>
    <xf numFmtId="0" fontId="11" fillId="17" borderId="25" xfId="0" applyFont="1" applyFill="1" applyBorder="1"/>
    <xf numFmtId="0" fontId="11" fillId="0" borderId="20" xfId="0" applyFont="1" applyBorder="1"/>
    <xf numFmtId="0" fontId="11" fillId="0" borderId="28" xfId="0" applyFont="1" applyBorder="1" applyAlignment="1">
      <alignment horizontal="center"/>
    </xf>
    <xf numFmtId="0" fontId="11" fillId="15" borderId="41" xfId="0" applyFont="1" applyFill="1" applyBorder="1" applyAlignment="1">
      <alignment horizontal="center"/>
    </xf>
    <xf numFmtId="2" fontId="15" fillId="2" borderId="41" xfId="0" applyNumberFormat="1" applyFont="1" applyFill="1" applyBorder="1" applyAlignment="1">
      <alignment horizontal="center"/>
    </xf>
    <xf numFmtId="0" fontId="2" fillId="2" borderId="65" xfId="0" applyFont="1" applyFill="1" applyBorder="1" applyAlignment="1">
      <alignment horizontal="center"/>
    </xf>
    <xf numFmtId="0" fontId="2" fillId="2" borderId="60" xfId="0" applyFont="1" applyFill="1" applyBorder="1" applyAlignment="1">
      <alignment horizontal="center"/>
    </xf>
    <xf numFmtId="0" fontId="11" fillId="0" borderId="45" xfId="0" applyFont="1" applyBorder="1"/>
    <xf numFmtId="0" fontId="22" fillId="0" borderId="14" xfId="0" applyFont="1" applyBorder="1"/>
    <xf numFmtId="0" fontId="20" fillId="0" borderId="15" xfId="0" applyFont="1" applyBorder="1"/>
    <xf numFmtId="0" fontId="29" fillId="23" borderId="13" xfId="0" applyFont="1" applyFill="1" applyBorder="1" applyAlignment="1">
      <alignment horizontal="center"/>
    </xf>
    <xf numFmtId="49" fontId="30" fillId="23" borderId="22" xfId="1" applyNumberFormat="1" applyFont="1" applyFill="1" applyBorder="1"/>
    <xf numFmtId="0" fontId="24" fillId="23" borderId="56" xfId="0" applyFont="1" applyFill="1" applyBorder="1" applyAlignment="1">
      <alignment horizontal="center"/>
    </xf>
    <xf numFmtId="0" fontId="24" fillId="23" borderId="11" xfId="0" applyFont="1" applyFill="1" applyBorder="1" applyAlignment="1">
      <alignment horizontal="center"/>
    </xf>
    <xf numFmtId="0" fontId="24" fillId="23" borderId="0" xfId="0" applyFont="1" applyFill="1" applyAlignment="1">
      <alignment horizontal="center"/>
    </xf>
    <xf numFmtId="0" fontId="15" fillId="23" borderId="13" xfId="0" applyFont="1" applyFill="1" applyBorder="1" applyAlignment="1">
      <alignment horizontal="center"/>
    </xf>
    <xf numFmtId="0" fontId="22" fillId="20" borderId="76" xfId="0" applyFont="1" applyFill="1" applyBorder="1" applyAlignment="1">
      <alignment horizontal="center" wrapText="1"/>
    </xf>
    <xf numFmtId="0" fontId="22" fillId="24" borderId="49" xfId="0" applyFont="1" applyFill="1" applyBorder="1" applyAlignment="1">
      <alignment horizontal="center" wrapText="1"/>
    </xf>
    <xf numFmtId="0" fontId="22" fillId="23" borderId="49" xfId="0" applyFont="1" applyFill="1" applyBorder="1" applyAlignment="1">
      <alignment horizontal="center" wrapText="1"/>
    </xf>
    <xf numFmtId="0" fontId="22" fillId="7" borderId="77" xfId="0" applyFont="1" applyFill="1" applyBorder="1" applyAlignment="1">
      <alignment horizontal="center" wrapText="1"/>
    </xf>
    <xf numFmtId="0" fontId="22" fillId="20" borderId="49" xfId="0" applyFont="1" applyFill="1" applyBorder="1" applyAlignment="1">
      <alignment horizontal="right" wrapText="1"/>
    </xf>
    <xf numFmtId="0" fontId="22" fillId="24" borderId="49" xfId="0" applyFont="1" applyFill="1" applyBorder="1" applyAlignment="1">
      <alignment horizontal="right" wrapText="1"/>
    </xf>
  </cellXfs>
  <cellStyles count="5">
    <cellStyle name="Normální" xfId="0" builtinId="0"/>
    <cellStyle name="normální_List1 2" xfId="3" xr:uid="{00000000-0005-0000-0000-000001000000}"/>
    <cellStyle name="normální_REGISTROVANÁ MLÁDEŽ         1.10.2011 2011-2012" xfId="2" xr:uid="{00000000-0005-0000-0000-000002000000}"/>
    <cellStyle name="normální_Seznam-hráči" xfId="1" xr:uid="{00000000-0005-0000-0000-000003000000}"/>
    <cellStyle name="normální_VZOR -TITULNÍ STRANA" xfId="4" xr:uid="{00000000-0005-0000-0000-000004000000}"/>
  </cellStyles>
  <dxfs count="0"/>
  <tableStyles count="0" defaultTableStyle="TableStyleMedium2" defaultPivotStyle="PivotStyleMedium9"/>
  <colors>
    <mruColors>
      <color rgb="FFFFFFCC"/>
      <color rgb="FFFF7C80"/>
      <color rgb="FFFFCCFF"/>
      <color rgb="FF07E9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BH87"/>
  <sheetViews>
    <sheetView tabSelected="1" topLeftCell="A2" zoomScale="80" zoomScaleNormal="80" workbookViewId="0">
      <selection activeCell="C5" sqref="C5"/>
    </sheetView>
  </sheetViews>
  <sheetFormatPr defaultRowHeight="18" x14ac:dyDescent="0.25"/>
  <cols>
    <col min="1" max="1" width="1.28515625" style="97" customWidth="1"/>
    <col min="2" max="2" width="0.42578125" style="97" customWidth="1"/>
    <col min="3" max="3" width="5.7109375" style="12" customWidth="1"/>
    <col min="4" max="4" width="18.42578125" style="97" customWidth="1"/>
    <col min="5" max="10" width="6.28515625" style="96" customWidth="1"/>
    <col min="11" max="11" width="5.7109375" style="96" customWidth="1"/>
    <col min="12" max="12" width="5.42578125" style="96" customWidth="1"/>
    <col min="13" max="21" width="6.28515625" style="96" customWidth="1"/>
    <col min="22" max="22" width="6" style="96" customWidth="1"/>
    <col min="23" max="23" width="6.7109375" style="96" customWidth="1"/>
    <col min="24" max="24" width="6.5703125" style="96" customWidth="1"/>
    <col min="25" max="25" width="6.85546875" style="96" customWidth="1"/>
    <col min="26" max="26" width="6.140625" style="96" customWidth="1"/>
    <col min="27" max="27" width="6.7109375" style="96" customWidth="1"/>
    <col min="28" max="28" width="6.42578125" style="96" customWidth="1"/>
    <col min="29" max="29" width="6.140625" style="96" customWidth="1"/>
    <col min="30" max="30" width="6.42578125" style="96" customWidth="1"/>
    <col min="31" max="31" width="6.28515625" style="96" customWidth="1"/>
    <col min="32" max="32" width="6.140625" style="96" customWidth="1"/>
    <col min="33" max="33" width="6.7109375" style="96" customWidth="1"/>
    <col min="34" max="34" width="6.7109375" style="96" bestFit="1" customWidth="1"/>
    <col min="35" max="35" width="6.42578125" style="96" customWidth="1"/>
    <col min="36" max="36" width="7" style="96" customWidth="1"/>
    <col min="37" max="37" width="7.140625" style="96" customWidth="1"/>
    <col min="38" max="38" width="5.5703125" style="96" bestFit="1" customWidth="1"/>
    <col min="39" max="39" width="5.42578125" style="96" bestFit="1" customWidth="1"/>
    <col min="40" max="40" width="5.7109375" style="96" bestFit="1" customWidth="1"/>
    <col min="41" max="41" width="6.28515625" style="96" customWidth="1"/>
    <col min="42" max="43" width="6.28515625" style="96" bestFit="1" customWidth="1"/>
    <col min="44" max="44" width="5.42578125" style="96" bestFit="1" customWidth="1"/>
    <col min="45" max="46" width="5.7109375" style="96" bestFit="1" customWidth="1"/>
    <col min="47" max="47" width="6" style="96" bestFit="1" customWidth="1"/>
    <col min="48" max="48" width="5.7109375" style="96" bestFit="1" customWidth="1"/>
    <col min="49" max="49" width="5.85546875" style="96" customWidth="1"/>
    <col min="50" max="50" width="7.85546875" style="97" customWidth="1"/>
    <col min="51" max="51" width="8.5703125" style="97" customWidth="1"/>
    <col min="52" max="52" width="9.140625" style="97"/>
    <col min="53" max="53" width="17.7109375" style="97" customWidth="1"/>
    <col min="54" max="54" width="2.42578125" style="97" customWidth="1"/>
    <col min="55" max="55" width="6.42578125" style="10" customWidth="1"/>
    <col min="56" max="56" width="12.42578125" style="10" customWidth="1"/>
    <col min="57" max="58" width="6.28515625" style="97" customWidth="1"/>
    <col min="59" max="16384" width="9.140625" style="97"/>
  </cols>
  <sheetData>
    <row r="1" spans="3:60" ht="4.5" hidden="1" customHeight="1" x14ac:dyDescent="0.25"/>
    <row r="2" spans="3:60" s="12" customFormat="1" ht="21.75" customHeight="1" x14ac:dyDescent="0.25">
      <c r="C2" s="375" t="s">
        <v>0</v>
      </c>
      <c r="D2" s="373"/>
      <c r="AW2" s="183"/>
      <c r="AY2" s="13"/>
      <c r="BC2" s="97"/>
      <c r="BD2" s="97"/>
      <c r="BE2" s="97"/>
      <c r="BF2" s="97"/>
      <c r="BG2" s="97"/>
      <c r="BH2" s="97"/>
    </row>
    <row r="3" spans="3:60" ht="15.75" customHeight="1" thickBot="1" x14ac:dyDescent="0.3">
      <c r="C3" s="373"/>
      <c r="D3" s="374"/>
      <c r="E3" s="196">
        <v>1</v>
      </c>
      <c r="F3" s="196">
        <v>2</v>
      </c>
      <c r="G3" s="196">
        <v>3</v>
      </c>
      <c r="H3" s="196">
        <v>4</v>
      </c>
      <c r="I3" s="196">
        <v>5</v>
      </c>
      <c r="J3" s="196">
        <v>6</v>
      </c>
      <c r="K3" s="196">
        <v>7</v>
      </c>
      <c r="L3" s="196">
        <v>8</v>
      </c>
      <c r="M3" s="196">
        <v>9</v>
      </c>
      <c r="N3" s="196">
        <v>10</v>
      </c>
      <c r="O3" s="196">
        <v>11</v>
      </c>
      <c r="P3" s="196">
        <v>12</v>
      </c>
      <c r="Q3" s="196">
        <v>13</v>
      </c>
      <c r="R3" s="196">
        <v>14</v>
      </c>
      <c r="S3" s="196">
        <v>15</v>
      </c>
      <c r="T3" s="196">
        <v>16</v>
      </c>
      <c r="U3" s="196">
        <v>17</v>
      </c>
      <c r="V3" s="196">
        <v>18</v>
      </c>
      <c r="W3" s="196">
        <v>19</v>
      </c>
      <c r="X3" s="196">
        <v>20</v>
      </c>
      <c r="Y3" s="196">
        <v>21</v>
      </c>
      <c r="Z3" s="196">
        <v>22</v>
      </c>
      <c r="AA3" s="196">
        <v>23</v>
      </c>
      <c r="AB3" s="196">
        <v>24</v>
      </c>
      <c r="AC3" s="196">
        <v>25</v>
      </c>
      <c r="AD3" s="196">
        <v>26</v>
      </c>
      <c r="AE3" s="196">
        <v>27</v>
      </c>
      <c r="AF3" s="98">
        <v>28</v>
      </c>
      <c r="AG3" s="98">
        <v>29</v>
      </c>
      <c r="AH3" s="98">
        <v>30</v>
      </c>
      <c r="AI3" s="98">
        <v>31</v>
      </c>
      <c r="AJ3" s="98">
        <v>32</v>
      </c>
      <c r="AK3" s="98">
        <v>33</v>
      </c>
      <c r="AL3" s="96">
        <v>35</v>
      </c>
      <c r="AM3" s="96">
        <v>36</v>
      </c>
      <c r="AN3" s="96">
        <v>37</v>
      </c>
      <c r="AO3" s="96">
        <v>38</v>
      </c>
      <c r="AP3" s="96">
        <v>39</v>
      </c>
      <c r="AQ3" s="96">
        <v>40</v>
      </c>
      <c r="AR3" s="96">
        <v>41</v>
      </c>
      <c r="AS3" s="96">
        <v>42</v>
      </c>
      <c r="AT3" s="96">
        <v>43</v>
      </c>
      <c r="AU3" s="96">
        <v>44</v>
      </c>
      <c r="AV3" s="96">
        <v>45</v>
      </c>
      <c r="AW3" s="2"/>
      <c r="AX3" s="1"/>
      <c r="AY3" s="2"/>
      <c r="AZ3" s="1"/>
      <c r="BC3" s="97"/>
      <c r="BD3" s="97"/>
    </row>
    <row r="4" spans="3:60" ht="45" customHeight="1" thickBot="1" x14ac:dyDescent="0.3">
      <c r="C4" s="377" t="s">
        <v>799</v>
      </c>
      <c r="D4" s="376"/>
      <c r="E4" s="703" t="s">
        <v>811</v>
      </c>
      <c r="F4" s="745" t="s">
        <v>530</v>
      </c>
      <c r="G4" s="704" t="s">
        <v>812</v>
      </c>
      <c r="H4" s="705" t="s">
        <v>350</v>
      </c>
      <c r="I4" s="706" t="s">
        <v>347</v>
      </c>
      <c r="J4" s="707" t="s">
        <v>348</v>
      </c>
      <c r="K4" s="708" t="s">
        <v>811</v>
      </c>
      <c r="L4" s="745" t="s">
        <v>530</v>
      </c>
      <c r="M4" s="706" t="s">
        <v>347</v>
      </c>
      <c r="N4" s="707" t="s">
        <v>348</v>
      </c>
      <c r="O4" s="709" t="s">
        <v>954</v>
      </c>
      <c r="P4" s="704" t="s">
        <v>818</v>
      </c>
      <c r="Q4" s="706" t="s">
        <v>347</v>
      </c>
      <c r="R4" s="707" t="s">
        <v>348</v>
      </c>
      <c r="S4" s="708" t="s">
        <v>811</v>
      </c>
      <c r="T4" s="745" t="s">
        <v>530</v>
      </c>
      <c r="U4" s="708" t="s">
        <v>811</v>
      </c>
      <c r="V4" s="745" t="s">
        <v>530</v>
      </c>
      <c r="W4" s="709" t="s">
        <v>965</v>
      </c>
      <c r="X4" s="710" t="s">
        <v>818</v>
      </c>
      <c r="Y4" s="1323" t="s">
        <v>347</v>
      </c>
      <c r="Z4" s="555" t="s">
        <v>348</v>
      </c>
      <c r="AA4" s="716" t="s">
        <v>811</v>
      </c>
      <c r="AB4" s="964" t="s">
        <v>530</v>
      </c>
      <c r="AC4" s="709" t="s">
        <v>954</v>
      </c>
      <c r="AD4" s="1323" t="s">
        <v>347</v>
      </c>
      <c r="AE4" s="707" t="s">
        <v>348</v>
      </c>
      <c r="AF4" s="704" t="s">
        <v>812</v>
      </c>
      <c r="AG4" s="708" t="s">
        <v>811</v>
      </c>
      <c r="AH4" s="745" t="s">
        <v>530</v>
      </c>
      <c r="AI4" s="709" t="s">
        <v>965</v>
      </c>
      <c r="AJ4" s="1442" t="s">
        <v>1075</v>
      </c>
      <c r="AK4" s="1331" t="s">
        <v>1077</v>
      </c>
      <c r="AL4" s="1423" t="s">
        <v>1062</v>
      </c>
      <c r="AM4" s="709" t="s">
        <v>1064</v>
      </c>
      <c r="AN4" s="1442" t="s">
        <v>1065</v>
      </c>
      <c r="AO4" s="1331" t="s">
        <v>1067</v>
      </c>
      <c r="AP4" s="1707" t="s">
        <v>811</v>
      </c>
      <c r="AQ4" s="1708" t="s">
        <v>530</v>
      </c>
      <c r="AR4" s="704" t="s">
        <v>812</v>
      </c>
      <c r="AS4" s="1440" t="s">
        <v>1070</v>
      </c>
      <c r="AT4" s="709" t="s">
        <v>1072</v>
      </c>
      <c r="AU4" s="1331" t="s">
        <v>1073</v>
      </c>
      <c r="AV4" s="1709" t="s">
        <v>1074</v>
      </c>
      <c r="AW4" s="768" t="s">
        <v>744</v>
      </c>
      <c r="AX4" s="776" t="s">
        <v>2</v>
      </c>
      <c r="AY4" s="700" t="s">
        <v>2</v>
      </c>
      <c r="AZ4" s="748" t="s">
        <v>2</v>
      </c>
      <c r="BC4" s="97"/>
      <c r="BD4" s="97"/>
    </row>
    <row r="5" spans="3:60" ht="46.5" customHeight="1" thickBot="1" x14ac:dyDescent="0.25">
      <c r="C5" s="245" t="s">
        <v>3</v>
      </c>
      <c r="D5" s="5" t="s">
        <v>4</v>
      </c>
      <c r="E5" s="698" t="s">
        <v>810</v>
      </c>
      <c r="F5" s="746" t="s">
        <v>810</v>
      </c>
      <c r="G5" s="697" t="s">
        <v>813</v>
      </c>
      <c r="H5" s="30" t="s">
        <v>814</v>
      </c>
      <c r="I5" s="699" t="s">
        <v>875</v>
      </c>
      <c r="J5" s="167" t="s">
        <v>876</v>
      </c>
      <c r="K5" s="701" t="s">
        <v>815</v>
      </c>
      <c r="L5" s="746" t="s">
        <v>1080</v>
      </c>
      <c r="M5" s="699" t="s">
        <v>816</v>
      </c>
      <c r="N5" s="167" t="s">
        <v>816</v>
      </c>
      <c r="O5" s="30" t="s">
        <v>817</v>
      </c>
      <c r="P5" s="697" t="s">
        <v>825</v>
      </c>
      <c r="Q5" s="699" t="s">
        <v>819</v>
      </c>
      <c r="R5" s="167" t="s">
        <v>819</v>
      </c>
      <c r="S5" s="701" t="s">
        <v>922</v>
      </c>
      <c r="T5" s="746" t="s">
        <v>922</v>
      </c>
      <c r="U5" s="701" t="s">
        <v>820</v>
      </c>
      <c r="V5" s="746" t="s">
        <v>820</v>
      </c>
      <c r="W5" s="30" t="s">
        <v>821</v>
      </c>
      <c r="X5" s="702" t="s">
        <v>822</v>
      </c>
      <c r="Y5" s="1697" t="s">
        <v>953</v>
      </c>
      <c r="Z5" s="1329" t="s">
        <v>950</v>
      </c>
      <c r="AA5" s="1435" t="s">
        <v>1081</v>
      </c>
      <c r="AB5" s="1432" t="s">
        <v>1081</v>
      </c>
      <c r="AC5" s="1328" t="s">
        <v>952</v>
      </c>
      <c r="AD5" s="1697" t="s">
        <v>955</v>
      </c>
      <c r="AE5" s="1329" t="s">
        <v>951</v>
      </c>
      <c r="AF5" s="1433" t="s">
        <v>956</v>
      </c>
      <c r="AG5" s="1435" t="s">
        <v>957</v>
      </c>
      <c r="AH5" s="1432" t="s">
        <v>957</v>
      </c>
      <c r="AI5" s="1328" t="s">
        <v>1061</v>
      </c>
      <c r="AJ5" s="1706" t="s">
        <v>1076</v>
      </c>
      <c r="AK5" s="1433" t="s">
        <v>1078</v>
      </c>
      <c r="AL5" s="1435" t="s">
        <v>1063</v>
      </c>
      <c r="AM5" s="1328" t="s">
        <v>1063</v>
      </c>
      <c r="AN5" s="1706" t="s">
        <v>1066</v>
      </c>
      <c r="AO5" s="1433" t="s">
        <v>1068</v>
      </c>
      <c r="AP5" s="1435" t="s">
        <v>959</v>
      </c>
      <c r="AQ5" s="1432" t="s">
        <v>959</v>
      </c>
      <c r="AR5" s="1433" t="s">
        <v>1069</v>
      </c>
      <c r="AS5" s="1697" t="s">
        <v>1071</v>
      </c>
      <c r="AT5" s="1328" t="s">
        <v>1071</v>
      </c>
      <c r="AU5" s="1433" t="s">
        <v>960</v>
      </c>
      <c r="AV5" s="1710" t="s">
        <v>961</v>
      </c>
      <c r="AW5" s="769" t="s">
        <v>770</v>
      </c>
      <c r="AX5" s="777" t="s">
        <v>849</v>
      </c>
      <c r="AY5" s="747" t="s">
        <v>850</v>
      </c>
      <c r="AZ5" s="749" t="s">
        <v>851</v>
      </c>
      <c r="BC5" s="97"/>
      <c r="BD5" s="97"/>
    </row>
    <row r="6" spans="3:60" ht="18.75" customHeight="1" x14ac:dyDescent="0.25">
      <c r="C6" s="2109">
        <f t="shared" ref="C6:C33" si="0">+RANK(AZ6,$AZ$6:$AZ$33,0)</f>
        <v>5</v>
      </c>
      <c r="D6" s="2110" t="s">
        <v>5</v>
      </c>
      <c r="E6" s="2111">
        <v>75</v>
      </c>
      <c r="F6" s="925"/>
      <c r="G6" s="2112">
        <v>125</v>
      </c>
      <c r="H6" s="2112"/>
      <c r="I6" s="2112">
        <v>150</v>
      </c>
      <c r="J6" s="2112"/>
      <c r="K6" s="2112">
        <v>75</v>
      </c>
      <c r="L6" s="2112"/>
      <c r="M6" s="2112">
        <v>115</v>
      </c>
      <c r="N6" s="2112">
        <v>200</v>
      </c>
      <c r="O6" s="2112">
        <v>230</v>
      </c>
      <c r="P6" s="926"/>
      <c r="Q6" s="926">
        <v>135</v>
      </c>
      <c r="R6" s="926"/>
      <c r="S6" s="926"/>
      <c r="T6" s="926"/>
      <c r="U6" s="926"/>
      <c r="V6" s="926"/>
      <c r="W6" s="926">
        <v>305</v>
      </c>
      <c r="X6" s="1380"/>
      <c r="Y6" s="925">
        <v>125</v>
      </c>
      <c r="Z6" s="927"/>
      <c r="AA6" s="926"/>
      <c r="AB6" s="926"/>
      <c r="AC6" s="926"/>
      <c r="AD6" s="2112"/>
      <c r="AE6" s="2112"/>
      <c r="AF6" s="2113"/>
      <c r="AG6" s="2112"/>
      <c r="AH6" s="925"/>
      <c r="AI6" s="2112">
        <v>200</v>
      </c>
      <c r="AJ6" s="2112">
        <v>2055</v>
      </c>
      <c r="AK6" s="2112">
        <v>1025</v>
      </c>
      <c r="AL6" s="2112"/>
      <c r="AM6" s="2112"/>
      <c r="AN6" s="2112"/>
      <c r="AO6" s="2112"/>
      <c r="AP6" s="2112"/>
      <c r="AQ6" s="2112"/>
      <c r="AR6" s="2112"/>
      <c r="AS6" s="2112"/>
      <c r="AT6" s="2112"/>
      <c r="AU6" s="926"/>
      <c r="AV6" s="926"/>
      <c r="AW6" s="928">
        <v>740</v>
      </c>
      <c r="AX6" s="2114">
        <v>130</v>
      </c>
      <c r="AY6" s="929">
        <f>SUM(E6:AV6)</f>
        <v>4815</v>
      </c>
      <c r="AZ6" s="930">
        <f t="shared" ref="AZ6:AZ13" si="1">SUM(AW6:AY6)</f>
        <v>5685</v>
      </c>
      <c r="BA6" s="1289" t="s">
        <v>5</v>
      </c>
      <c r="BC6" s="97"/>
      <c r="BD6" s="97"/>
    </row>
    <row r="7" spans="3:60" ht="18.75" customHeight="1" x14ac:dyDescent="0.25">
      <c r="C7" s="876">
        <f t="shared" si="0"/>
        <v>10</v>
      </c>
      <c r="D7" s="1227" t="s">
        <v>6</v>
      </c>
      <c r="E7" s="186">
        <v>85</v>
      </c>
      <c r="F7" s="182"/>
      <c r="G7" s="177"/>
      <c r="H7" s="177"/>
      <c r="I7" s="177"/>
      <c r="J7" s="177">
        <v>125</v>
      </c>
      <c r="K7" s="177">
        <v>68</v>
      </c>
      <c r="L7" s="177">
        <v>33</v>
      </c>
      <c r="M7" s="177">
        <v>85</v>
      </c>
      <c r="N7" s="177">
        <v>200</v>
      </c>
      <c r="O7" s="177"/>
      <c r="P7" s="185">
        <v>116</v>
      </c>
      <c r="Q7" s="185"/>
      <c r="R7" s="185">
        <v>275</v>
      </c>
      <c r="S7" s="185"/>
      <c r="T7" s="185">
        <v>82</v>
      </c>
      <c r="U7" s="185"/>
      <c r="V7" s="185">
        <v>27</v>
      </c>
      <c r="W7" s="185"/>
      <c r="X7" s="1381"/>
      <c r="Y7" s="1374"/>
      <c r="Z7" s="348">
        <v>240</v>
      </c>
      <c r="AA7" s="185"/>
      <c r="AB7" s="185">
        <v>122</v>
      </c>
      <c r="AC7" s="185"/>
      <c r="AD7" s="177"/>
      <c r="AE7" s="179">
        <v>255</v>
      </c>
      <c r="AF7" s="177">
        <v>124</v>
      </c>
      <c r="AG7" s="177">
        <v>275</v>
      </c>
      <c r="AH7" s="182"/>
      <c r="AI7" s="177"/>
      <c r="AJ7" s="177"/>
      <c r="AK7" s="177">
        <v>149</v>
      </c>
      <c r="AL7" s="177"/>
      <c r="AM7" s="177"/>
      <c r="AN7" s="177"/>
      <c r="AO7" s="177"/>
      <c r="AP7" s="177"/>
      <c r="AQ7" s="177"/>
      <c r="AR7" s="177"/>
      <c r="AS7" s="177"/>
      <c r="AT7" s="177"/>
      <c r="AU7" s="179"/>
      <c r="AV7" s="179"/>
      <c r="AW7" s="770">
        <v>60</v>
      </c>
      <c r="AX7" s="187">
        <v>240</v>
      </c>
      <c r="AY7" s="178">
        <f t="shared" ref="AY7:AY33" si="2">SUM(E7:AV7)</f>
        <v>2261</v>
      </c>
      <c r="AZ7" s="187">
        <f t="shared" si="1"/>
        <v>2561</v>
      </c>
      <c r="BA7" s="1238" t="s">
        <v>6</v>
      </c>
      <c r="BC7" s="97"/>
      <c r="BD7" s="97"/>
    </row>
    <row r="8" spans="3:60" ht="18.75" customHeight="1" x14ac:dyDescent="0.25">
      <c r="C8" s="876">
        <f t="shared" si="0"/>
        <v>11</v>
      </c>
      <c r="D8" s="1228" t="s">
        <v>1053</v>
      </c>
      <c r="E8" s="186">
        <v>50</v>
      </c>
      <c r="F8" s="182">
        <v>24</v>
      </c>
      <c r="G8" s="177">
        <v>19</v>
      </c>
      <c r="H8" s="177"/>
      <c r="I8" s="177">
        <v>205</v>
      </c>
      <c r="J8" s="177"/>
      <c r="K8" s="177">
        <v>23</v>
      </c>
      <c r="L8" s="177">
        <v>27</v>
      </c>
      <c r="M8" s="177">
        <v>105</v>
      </c>
      <c r="N8" s="177"/>
      <c r="O8" s="177"/>
      <c r="P8" s="185"/>
      <c r="Q8" s="185">
        <v>275</v>
      </c>
      <c r="R8" s="185"/>
      <c r="S8" s="185">
        <v>58</v>
      </c>
      <c r="T8" s="185">
        <v>23</v>
      </c>
      <c r="U8" s="185">
        <v>53</v>
      </c>
      <c r="V8" s="185">
        <v>15</v>
      </c>
      <c r="W8" s="185"/>
      <c r="X8" s="1381">
        <v>95</v>
      </c>
      <c r="Y8" s="1374">
        <v>225</v>
      </c>
      <c r="Z8" s="348"/>
      <c r="AA8" s="185">
        <v>148</v>
      </c>
      <c r="AB8" s="185">
        <v>32</v>
      </c>
      <c r="AC8" s="185"/>
      <c r="AD8" s="177">
        <v>305</v>
      </c>
      <c r="AE8" s="179"/>
      <c r="AF8" s="177">
        <v>78</v>
      </c>
      <c r="AG8" s="177">
        <v>147</v>
      </c>
      <c r="AH8" s="182">
        <v>30</v>
      </c>
      <c r="AI8" s="177"/>
      <c r="AJ8" s="177">
        <v>180</v>
      </c>
      <c r="AK8" s="177"/>
      <c r="AL8" s="177"/>
      <c r="AM8" s="177"/>
      <c r="AN8" s="177"/>
      <c r="AO8" s="177"/>
      <c r="AP8" s="177"/>
      <c r="AQ8" s="177"/>
      <c r="AR8" s="177"/>
      <c r="AS8" s="177"/>
      <c r="AT8" s="177"/>
      <c r="AU8" s="179"/>
      <c r="AV8" s="179"/>
      <c r="AW8" s="770">
        <v>100</v>
      </c>
      <c r="AX8" s="187">
        <v>300</v>
      </c>
      <c r="AY8" s="178">
        <f t="shared" si="2"/>
        <v>2117</v>
      </c>
      <c r="AZ8" s="187">
        <f t="shared" si="1"/>
        <v>2517</v>
      </c>
      <c r="BA8" s="1292" t="s">
        <v>1053</v>
      </c>
      <c r="BC8" s="97"/>
      <c r="BD8" s="97"/>
    </row>
    <row r="9" spans="3:60" ht="18.75" customHeight="1" x14ac:dyDescent="0.25">
      <c r="C9" s="876">
        <f t="shared" si="0"/>
        <v>19</v>
      </c>
      <c r="D9" s="1229" t="s">
        <v>8</v>
      </c>
      <c r="E9" s="186"/>
      <c r="F9" s="182"/>
      <c r="G9" s="177"/>
      <c r="H9" s="177"/>
      <c r="I9" s="177"/>
      <c r="J9" s="177"/>
      <c r="K9" s="177"/>
      <c r="L9" s="177"/>
      <c r="M9" s="177"/>
      <c r="N9" s="177"/>
      <c r="O9" s="177"/>
      <c r="P9" s="185"/>
      <c r="Q9" s="185"/>
      <c r="R9" s="185"/>
      <c r="S9" s="185"/>
      <c r="T9" s="185"/>
      <c r="U9" s="185"/>
      <c r="V9" s="185"/>
      <c r="W9" s="185"/>
      <c r="X9" s="1381"/>
      <c r="Y9" s="1374"/>
      <c r="Z9" s="348"/>
      <c r="AA9" s="185">
        <v>264</v>
      </c>
      <c r="AB9" s="185"/>
      <c r="AC9" s="185"/>
      <c r="AD9" s="177"/>
      <c r="AE9" s="179">
        <v>175</v>
      </c>
      <c r="AF9" s="177"/>
      <c r="AG9" s="177">
        <v>157</v>
      </c>
      <c r="AH9" s="182"/>
      <c r="AI9" s="177"/>
      <c r="AJ9" s="177"/>
      <c r="AK9" s="177"/>
      <c r="AL9" s="177"/>
      <c r="AM9" s="177"/>
      <c r="AN9" s="177"/>
      <c r="AO9" s="177"/>
      <c r="AP9" s="177"/>
      <c r="AQ9" s="177"/>
      <c r="AR9" s="177"/>
      <c r="AS9" s="177"/>
      <c r="AT9" s="177"/>
      <c r="AU9" s="179"/>
      <c r="AV9" s="179"/>
      <c r="AW9" s="770">
        <v>20</v>
      </c>
      <c r="AX9" s="187">
        <v>130</v>
      </c>
      <c r="AY9" s="178">
        <f>SUM(E9:AV9)</f>
        <v>596</v>
      </c>
      <c r="AZ9" s="187">
        <f t="shared" si="1"/>
        <v>746</v>
      </c>
      <c r="BA9" s="1240" t="s">
        <v>8</v>
      </c>
      <c r="BC9" s="97"/>
      <c r="BD9" s="97"/>
    </row>
    <row r="10" spans="3:60" ht="18.75" customHeight="1" x14ac:dyDescent="0.25">
      <c r="C10" s="915">
        <f t="shared" si="0"/>
        <v>2</v>
      </c>
      <c r="D10" s="1230" t="s">
        <v>9</v>
      </c>
      <c r="E10" s="916">
        <v>100</v>
      </c>
      <c r="F10" s="917">
        <v>116</v>
      </c>
      <c r="G10" s="918">
        <v>196</v>
      </c>
      <c r="H10" s="918">
        <v>703</v>
      </c>
      <c r="I10" s="918"/>
      <c r="J10" s="918">
        <v>425</v>
      </c>
      <c r="K10" s="918"/>
      <c r="L10" s="918">
        <v>40</v>
      </c>
      <c r="M10" s="918"/>
      <c r="N10" s="918">
        <v>125</v>
      </c>
      <c r="O10" s="918">
        <v>420</v>
      </c>
      <c r="P10" s="919">
        <v>250</v>
      </c>
      <c r="Q10" s="919"/>
      <c r="R10" s="919">
        <v>220</v>
      </c>
      <c r="S10" s="919">
        <v>100</v>
      </c>
      <c r="T10" s="919">
        <v>35</v>
      </c>
      <c r="U10" s="919">
        <v>100</v>
      </c>
      <c r="V10" s="919">
        <v>40</v>
      </c>
      <c r="W10" s="919">
        <v>520</v>
      </c>
      <c r="X10" s="1382">
        <v>241</v>
      </c>
      <c r="Y10" s="1375"/>
      <c r="Z10" s="920"/>
      <c r="AA10" s="919">
        <v>265</v>
      </c>
      <c r="AB10" s="919">
        <v>227</v>
      </c>
      <c r="AC10" s="919">
        <v>495</v>
      </c>
      <c r="AD10" s="918"/>
      <c r="AE10" s="921"/>
      <c r="AF10" s="918">
        <v>383</v>
      </c>
      <c r="AG10" s="918">
        <v>410</v>
      </c>
      <c r="AH10" s="917" t="s">
        <v>1093</v>
      </c>
      <c r="AI10" s="917">
        <v>675</v>
      </c>
      <c r="AJ10" s="918">
        <v>753</v>
      </c>
      <c r="AK10" s="918">
        <v>893</v>
      </c>
      <c r="AL10" s="918"/>
      <c r="AM10" s="918"/>
      <c r="AN10" s="918"/>
      <c r="AO10" s="918"/>
      <c r="AP10" s="918"/>
      <c r="AQ10" s="918"/>
      <c r="AR10" s="918"/>
      <c r="AS10" s="918"/>
      <c r="AT10" s="918"/>
      <c r="AU10" s="921"/>
      <c r="AV10" s="921"/>
      <c r="AW10" s="922">
        <v>190</v>
      </c>
      <c r="AX10" s="923">
        <v>610</v>
      </c>
      <c r="AY10" s="924">
        <f t="shared" si="2"/>
        <v>7732</v>
      </c>
      <c r="AZ10" s="923">
        <f t="shared" si="1"/>
        <v>8532</v>
      </c>
      <c r="BA10" s="1238" t="s">
        <v>9</v>
      </c>
      <c r="BC10" s="97"/>
      <c r="BD10" s="97"/>
    </row>
    <row r="11" spans="3:60" ht="18.75" customHeight="1" x14ac:dyDescent="0.25">
      <c r="C11" s="879">
        <f t="shared" si="0"/>
        <v>4</v>
      </c>
      <c r="D11" s="1231" t="s">
        <v>10</v>
      </c>
      <c r="E11" s="750"/>
      <c r="F11" s="751"/>
      <c r="G11" s="752">
        <v>245</v>
      </c>
      <c r="H11" s="752">
        <v>212</v>
      </c>
      <c r="I11" s="752">
        <v>205</v>
      </c>
      <c r="J11" s="752">
        <v>185</v>
      </c>
      <c r="K11" s="752">
        <v>221</v>
      </c>
      <c r="L11" s="752">
        <v>120</v>
      </c>
      <c r="M11" s="752">
        <v>245</v>
      </c>
      <c r="N11" s="752">
        <v>117</v>
      </c>
      <c r="O11" s="752">
        <v>217</v>
      </c>
      <c r="P11" s="753">
        <v>310</v>
      </c>
      <c r="Q11" s="753">
        <v>175</v>
      </c>
      <c r="R11" s="753">
        <v>90</v>
      </c>
      <c r="S11" s="753">
        <v>106</v>
      </c>
      <c r="T11" s="753">
        <v>128</v>
      </c>
      <c r="U11" s="753">
        <v>152</v>
      </c>
      <c r="V11" s="753">
        <v>148</v>
      </c>
      <c r="W11" s="753"/>
      <c r="X11" s="1383">
        <v>355</v>
      </c>
      <c r="Y11" s="1376">
        <v>255</v>
      </c>
      <c r="Z11" s="754">
        <v>212</v>
      </c>
      <c r="AA11" s="753">
        <v>267</v>
      </c>
      <c r="AB11" s="753"/>
      <c r="AC11" s="753"/>
      <c r="AD11" s="752">
        <v>290</v>
      </c>
      <c r="AE11" s="755">
        <v>202</v>
      </c>
      <c r="AF11" s="752"/>
      <c r="AG11" s="752">
        <v>196</v>
      </c>
      <c r="AH11" s="751">
        <v>198</v>
      </c>
      <c r="AI11" s="751"/>
      <c r="AJ11" s="752"/>
      <c r="AK11" s="752">
        <v>570</v>
      </c>
      <c r="AL11" s="752"/>
      <c r="AM11" s="752"/>
      <c r="AN11" s="752"/>
      <c r="AO11" s="752"/>
      <c r="AP11" s="752"/>
      <c r="AQ11" s="752"/>
      <c r="AR11" s="752"/>
      <c r="AS11" s="752"/>
      <c r="AT11" s="752"/>
      <c r="AU11" s="755"/>
      <c r="AV11" s="755"/>
      <c r="AW11" s="773">
        <v>60</v>
      </c>
      <c r="AX11" s="756">
        <v>770</v>
      </c>
      <c r="AY11" s="757">
        <f t="shared" si="2"/>
        <v>5421</v>
      </c>
      <c r="AZ11" s="756">
        <f t="shared" si="1"/>
        <v>6251</v>
      </c>
      <c r="BA11" s="1238" t="s">
        <v>10</v>
      </c>
      <c r="BC11" s="97"/>
      <c r="BD11" s="97"/>
    </row>
    <row r="12" spans="3:60" ht="18.75" customHeight="1" x14ac:dyDescent="0.25">
      <c r="C12" s="931">
        <f t="shared" si="0"/>
        <v>3</v>
      </c>
      <c r="D12" s="1232" t="s">
        <v>11</v>
      </c>
      <c r="E12" s="932"/>
      <c r="F12" s="933"/>
      <c r="G12" s="934">
        <v>214</v>
      </c>
      <c r="H12" s="934">
        <v>482</v>
      </c>
      <c r="I12" s="934"/>
      <c r="J12" s="934"/>
      <c r="K12" s="934">
        <v>91</v>
      </c>
      <c r="L12" s="934">
        <v>82</v>
      </c>
      <c r="M12" s="934">
        <v>215</v>
      </c>
      <c r="N12" s="934"/>
      <c r="O12" s="934">
        <v>395</v>
      </c>
      <c r="P12" s="935">
        <v>230</v>
      </c>
      <c r="Q12" s="935">
        <v>115</v>
      </c>
      <c r="R12" s="935">
        <v>95</v>
      </c>
      <c r="S12" s="935">
        <v>106</v>
      </c>
      <c r="T12" s="935">
        <v>63</v>
      </c>
      <c r="U12" s="935">
        <v>166</v>
      </c>
      <c r="V12" s="935"/>
      <c r="W12" s="935">
        <v>302</v>
      </c>
      <c r="X12" s="1384">
        <v>244</v>
      </c>
      <c r="Y12" s="1377">
        <v>135</v>
      </c>
      <c r="Z12" s="936">
        <v>85</v>
      </c>
      <c r="AA12" s="935">
        <v>240</v>
      </c>
      <c r="AB12" s="935">
        <v>334</v>
      </c>
      <c r="AC12" s="935">
        <v>350</v>
      </c>
      <c r="AD12" s="934">
        <v>150</v>
      </c>
      <c r="AE12" s="937">
        <v>75</v>
      </c>
      <c r="AF12" s="934">
        <v>350</v>
      </c>
      <c r="AG12" s="934">
        <v>115</v>
      </c>
      <c r="AH12" s="933">
        <v>285</v>
      </c>
      <c r="AI12" s="933">
        <v>397</v>
      </c>
      <c r="AJ12" s="934">
        <v>499</v>
      </c>
      <c r="AK12" s="934">
        <v>561</v>
      </c>
      <c r="AL12" s="934"/>
      <c r="AM12" s="934"/>
      <c r="AN12" s="934"/>
      <c r="AO12" s="934"/>
      <c r="AP12" s="934"/>
      <c r="AQ12" s="934"/>
      <c r="AR12" s="934"/>
      <c r="AS12" s="934"/>
      <c r="AT12" s="934"/>
      <c r="AU12" s="937"/>
      <c r="AV12" s="937"/>
      <c r="AW12" s="938">
        <v>120</v>
      </c>
      <c r="AX12" s="939">
        <v>630</v>
      </c>
      <c r="AY12" s="940">
        <f t="shared" si="2"/>
        <v>6376</v>
      </c>
      <c r="AZ12" s="939">
        <f t="shared" si="1"/>
        <v>7126</v>
      </c>
      <c r="BA12" s="1238" t="s">
        <v>11</v>
      </c>
      <c r="BC12" s="97"/>
      <c r="BD12" s="97"/>
    </row>
    <row r="13" spans="3:60" ht="18.75" customHeight="1" x14ac:dyDescent="0.25">
      <c r="C13" s="877">
        <f t="shared" si="0"/>
        <v>1</v>
      </c>
      <c r="D13" s="1233" t="s">
        <v>12</v>
      </c>
      <c r="E13" s="272">
        <v>126</v>
      </c>
      <c r="F13" s="273">
        <v>118</v>
      </c>
      <c r="G13" s="274">
        <v>452</v>
      </c>
      <c r="H13" s="274">
        <v>462</v>
      </c>
      <c r="I13" s="274">
        <v>620</v>
      </c>
      <c r="J13" s="274">
        <v>85</v>
      </c>
      <c r="K13" s="274">
        <v>185</v>
      </c>
      <c r="L13" s="274">
        <v>86</v>
      </c>
      <c r="M13" s="274">
        <v>780</v>
      </c>
      <c r="N13" s="274"/>
      <c r="O13" s="274">
        <v>400</v>
      </c>
      <c r="P13" s="194">
        <v>355</v>
      </c>
      <c r="Q13" s="194">
        <v>615</v>
      </c>
      <c r="R13" s="194"/>
      <c r="S13" s="194">
        <v>160</v>
      </c>
      <c r="T13" s="194">
        <v>68</v>
      </c>
      <c r="U13" s="194">
        <v>178</v>
      </c>
      <c r="V13" s="194">
        <v>121</v>
      </c>
      <c r="W13" s="194">
        <v>295</v>
      </c>
      <c r="X13" s="1385">
        <v>240</v>
      </c>
      <c r="Y13" s="1378">
        <v>370</v>
      </c>
      <c r="Z13" s="349"/>
      <c r="AA13" s="194"/>
      <c r="AB13" s="194">
        <v>356</v>
      </c>
      <c r="AC13" s="194">
        <v>450</v>
      </c>
      <c r="AD13" s="274">
        <v>575</v>
      </c>
      <c r="AE13" s="275"/>
      <c r="AF13" s="274">
        <v>512</v>
      </c>
      <c r="AG13" s="274">
        <v>100</v>
      </c>
      <c r="AH13" s="273">
        <v>459</v>
      </c>
      <c r="AI13" s="273">
        <v>290</v>
      </c>
      <c r="AJ13" s="274">
        <v>250</v>
      </c>
      <c r="AK13" s="274">
        <v>712</v>
      </c>
      <c r="AL13" s="274"/>
      <c r="AM13" s="274"/>
      <c r="AN13" s="274"/>
      <c r="AO13" s="274"/>
      <c r="AP13" s="274"/>
      <c r="AQ13" s="274"/>
      <c r="AR13" s="274"/>
      <c r="AS13" s="274"/>
      <c r="AT13" s="274"/>
      <c r="AU13" s="275"/>
      <c r="AV13" s="275"/>
      <c r="AW13" s="771">
        <v>60</v>
      </c>
      <c r="AX13" s="213">
        <v>800</v>
      </c>
      <c r="AY13" s="276">
        <f t="shared" si="2"/>
        <v>9420</v>
      </c>
      <c r="AZ13" s="213">
        <f t="shared" si="1"/>
        <v>10280</v>
      </c>
      <c r="BA13" s="1238" t="s">
        <v>12</v>
      </c>
      <c r="BC13" s="97"/>
      <c r="BD13" s="97"/>
    </row>
    <row r="14" spans="3:60" ht="18.75" customHeight="1" x14ac:dyDescent="0.25">
      <c r="C14" s="876">
        <f t="shared" si="0"/>
        <v>17</v>
      </c>
      <c r="D14" s="1227" t="s">
        <v>628</v>
      </c>
      <c r="E14" s="186">
        <v>45</v>
      </c>
      <c r="F14" s="182">
        <v>58</v>
      </c>
      <c r="G14" s="177"/>
      <c r="H14" s="177"/>
      <c r="I14" s="177"/>
      <c r="J14" s="177"/>
      <c r="K14" s="177"/>
      <c r="L14" s="177">
        <v>26</v>
      </c>
      <c r="M14" s="177"/>
      <c r="N14" s="177"/>
      <c r="O14" s="177"/>
      <c r="P14" s="185"/>
      <c r="Q14" s="185"/>
      <c r="R14" s="185"/>
      <c r="S14" s="185">
        <v>26</v>
      </c>
      <c r="T14" s="185">
        <v>83</v>
      </c>
      <c r="U14" s="185">
        <v>17</v>
      </c>
      <c r="V14" s="185">
        <v>14</v>
      </c>
      <c r="W14" s="185"/>
      <c r="X14" s="1381"/>
      <c r="Y14" s="1374"/>
      <c r="Z14" s="348"/>
      <c r="AA14" s="185">
        <v>18</v>
      </c>
      <c r="AB14" s="185">
        <v>112</v>
      </c>
      <c r="AC14" s="185"/>
      <c r="AD14" s="177"/>
      <c r="AE14" s="179"/>
      <c r="AF14" s="177"/>
      <c r="AG14" s="177"/>
      <c r="AH14" s="182"/>
      <c r="AI14" s="182"/>
      <c r="AJ14" s="177">
        <v>260</v>
      </c>
      <c r="AK14" s="177"/>
      <c r="AL14" s="177"/>
      <c r="AM14" s="177"/>
      <c r="AN14" s="177"/>
      <c r="AO14" s="177"/>
      <c r="AP14" s="177"/>
      <c r="AQ14" s="177"/>
      <c r="AR14" s="177"/>
      <c r="AS14" s="177"/>
      <c r="AT14" s="177"/>
      <c r="AU14" s="179"/>
      <c r="AV14" s="179"/>
      <c r="AW14" s="770">
        <v>110</v>
      </c>
      <c r="AX14" s="187">
        <v>160</v>
      </c>
      <c r="AY14" s="178">
        <f t="shared" si="2"/>
        <v>659</v>
      </c>
      <c r="AZ14" s="187">
        <f t="shared" ref="AZ14:AZ31" si="3">SUM(AW14:AY14)</f>
        <v>929</v>
      </c>
      <c r="BA14" s="1238" t="s">
        <v>628</v>
      </c>
      <c r="BC14" s="97"/>
      <c r="BD14" s="97"/>
    </row>
    <row r="15" spans="3:60" ht="18.75" customHeight="1" x14ac:dyDescent="0.25">
      <c r="C15" s="876">
        <f t="shared" si="0"/>
        <v>23</v>
      </c>
      <c r="D15" s="1227" t="s">
        <v>505</v>
      </c>
      <c r="E15" s="186"/>
      <c r="F15" s="182"/>
      <c r="G15" s="177"/>
      <c r="H15" s="177"/>
      <c r="I15" s="177"/>
      <c r="J15" s="177"/>
      <c r="K15" s="177"/>
      <c r="L15" s="177"/>
      <c r="M15" s="177"/>
      <c r="N15" s="177"/>
      <c r="O15" s="177"/>
      <c r="P15" s="185"/>
      <c r="Q15" s="185"/>
      <c r="R15" s="185"/>
      <c r="S15" s="185">
        <v>45</v>
      </c>
      <c r="T15" s="185">
        <v>48</v>
      </c>
      <c r="U15" s="185"/>
      <c r="V15" s="185">
        <v>36</v>
      </c>
      <c r="W15" s="185"/>
      <c r="X15" s="1381"/>
      <c r="Y15" s="1374"/>
      <c r="Z15" s="348"/>
      <c r="AA15" s="185"/>
      <c r="AB15" s="185">
        <v>73</v>
      </c>
      <c r="AC15" s="185"/>
      <c r="AD15" s="177"/>
      <c r="AE15" s="179"/>
      <c r="AF15" s="177"/>
      <c r="AG15" s="177"/>
      <c r="AH15" s="182"/>
      <c r="AI15" s="182"/>
      <c r="AJ15" s="177"/>
      <c r="AK15" s="177"/>
      <c r="AL15" s="177"/>
      <c r="AM15" s="177"/>
      <c r="AN15" s="177"/>
      <c r="AO15" s="177"/>
      <c r="AP15" s="177"/>
      <c r="AQ15" s="177"/>
      <c r="AR15" s="177"/>
      <c r="AS15" s="177"/>
      <c r="AT15" s="177"/>
      <c r="AU15" s="179"/>
      <c r="AV15" s="179"/>
      <c r="AW15" s="770">
        <v>20</v>
      </c>
      <c r="AX15" s="187">
        <v>70</v>
      </c>
      <c r="AY15" s="178">
        <f t="shared" si="2"/>
        <v>202</v>
      </c>
      <c r="AZ15" s="187">
        <f t="shared" si="3"/>
        <v>292</v>
      </c>
      <c r="BA15" s="1238" t="s">
        <v>505</v>
      </c>
      <c r="BC15" s="97"/>
      <c r="BD15" s="97"/>
    </row>
    <row r="16" spans="3:60" ht="18.75" customHeight="1" x14ac:dyDescent="0.25">
      <c r="C16" s="876">
        <f t="shared" si="0"/>
        <v>28</v>
      </c>
      <c r="D16" s="1227" t="s">
        <v>805</v>
      </c>
      <c r="E16" s="186"/>
      <c r="F16" s="182"/>
      <c r="G16" s="177"/>
      <c r="H16" s="177"/>
      <c r="I16" s="177"/>
      <c r="J16" s="177"/>
      <c r="K16" s="177"/>
      <c r="L16" s="177"/>
      <c r="M16" s="177"/>
      <c r="N16" s="177"/>
      <c r="O16" s="177"/>
      <c r="P16" s="185"/>
      <c r="Q16" s="185"/>
      <c r="R16" s="185"/>
      <c r="S16" s="185"/>
      <c r="T16" s="185"/>
      <c r="U16" s="185"/>
      <c r="V16" s="185"/>
      <c r="W16" s="185"/>
      <c r="X16" s="1381"/>
      <c r="Y16" s="1374"/>
      <c r="Z16" s="348"/>
      <c r="AA16" s="185"/>
      <c r="AB16" s="185"/>
      <c r="AC16" s="185"/>
      <c r="AD16" s="177"/>
      <c r="AE16" s="179"/>
      <c r="AF16" s="177"/>
      <c r="AG16" s="177"/>
      <c r="AH16" s="182">
        <v>70</v>
      </c>
      <c r="AI16" s="182"/>
      <c r="AJ16" s="177"/>
      <c r="AK16" s="177"/>
      <c r="AL16" s="177"/>
      <c r="AM16" s="177"/>
      <c r="AN16" s="177"/>
      <c r="AO16" s="177"/>
      <c r="AP16" s="177"/>
      <c r="AQ16" s="177"/>
      <c r="AR16" s="177"/>
      <c r="AS16" s="177"/>
      <c r="AT16" s="177"/>
      <c r="AU16" s="179"/>
      <c r="AV16" s="179"/>
      <c r="AW16" s="770"/>
      <c r="AX16" s="187">
        <v>20</v>
      </c>
      <c r="AY16" s="178">
        <f t="shared" ref="AY16" si="4">SUM(E16:AV16)</f>
        <v>70</v>
      </c>
      <c r="AZ16" s="187">
        <f t="shared" ref="AZ16" si="5">SUM(AW16:AY16)</f>
        <v>90</v>
      </c>
      <c r="BA16" s="1238" t="s">
        <v>805</v>
      </c>
      <c r="BC16" s="97"/>
      <c r="BD16" s="97"/>
    </row>
    <row r="17" spans="3:56" ht="18.75" customHeight="1" x14ac:dyDescent="0.25">
      <c r="C17" s="878">
        <f t="shared" si="0"/>
        <v>6</v>
      </c>
      <c r="D17" s="1234" t="s">
        <v>14</v>
      </c>
      <c r="E17" s="758">
        <v>30</v>
      </c>
      <c r="F17" s="759">
        <v>75</v>
      </c>
      <c r="G17" s="760">
        <v>405</v>
      </c>
      <c r="H17" s="760"/>
      <c r="I17" s="760"/>
      <c r="J17" s="760">
        <v>200</v>
      </c>
      <c r="K17" s="760">
        <v>63</v>
      </c>
      <c r="L17" s="760">
        <v>85</v>
      </c>
      <c r="M17" s="760"/>
      <c r="N17" s="760">
        <v>170</v>
      </c>
      <c r="O17" s="760"/>
      <c r="P17" s="761">
        <v>395</v>
      </c>
      <c r="Q17" s="761"/>
      <c r="R17" s="761">
        <v>170</v>
      </c>
      <c r="S17" s="761">
        <v>93</v>
      </c>
      <c r="T17" s="761">
        <v>75</v>
      </c>
      <c r="U17" s="761">
        <v>63</v>
      </c>
      <c r="V17" s="761">
        <v>75</v>
      </c>
      <c r="W17" s="761"/>
      <c r="X17" s="1386">
        <v>385</v>
      </c>
      <c r="Y17" s="1379"/>
      <c r="Z17" s="762">
        <v>170</v>
      </c>
      <c r="AA17" s="761">
        <v>394</v>
      </c>
      <c r="AB17" s="761">
        <v>150</v>
      </c>
      <c r="AC17" s="761"/>
      <c r="AD17" s="760">
        <v>75</v>
      </c>
      <c r="AE17" s="763">
        <v>250</v>
      </c>
      <c r="AF17" s="760">
        <v>150</v>
      </c>
      <c r="AG17" s="760">
        <v>393</v>
      </c>
      <c r="AH17" s="759">
        <v>178</v>
      </c>
      <c r="AI17" s="759"/>
      <c r="AJ17" s="760"/>
      <c r="AK17" s="760">
        <v>572</v>
      </c>
      <c r="AL17" s="760"/>
      <c r="AM17" s="760"/>
      <c r="AN17" s="760"/>
      <c r="AO17" s="760"/>
      <c r="AP17" s="760"/>
      <c r="AQ17" s="760"/>
      <c r="AR17" s="760"/>
      <c r="AS17" s="760"/>
      <c r="AT17" s="760"/>
      <c r="AU17" s="763"/>
      <c r="AV17" s="763"/>
      <c r="AW17" s="772"/>
      <c r="AX17" s="764">
        <v>420</v>
      </c>
      <c r="AY17" s="765">
        <f t="shared" si="2"/>
        <v>4616</v>
      </c>
      <c r="AZ17" s="764">
        <f t="shared" si="3"/>
        <v>5036</v>
      </c>
      <c r="BA17" s="1238" t="s">
        <v>14</v>
      </c>
      <c r="BC17" s="97"/>
      <c r="BD17" s="97"/>
    </row>
    <row r="18" spans="3:56" x14ac:dyDescent="0.25">
      <c r="C18" s="876">
        <f t="shared" si="0"/>
        <v>26</v>
      </c>
      <c r="D18" s="1235" t="s">
        <v>967</v>
      </c>
      <c r="E18" s="186"/>
      <c r="F18" s="182"/>
      <c r="G18" s="177"/>
      <c r="H18" s="177"/>
      <c r="I18" s="177"/>
      <c r="J18" s="177"/>
      <c r="K18" s="177"/>
      <c r="L18" s="177"/>
      <c r="M18" s="177"/>
      <c r="N18" s="177"/>
      <c r="O18" s="177"/>
      <c r="P18" s="185"/>
      <c r="Q18" s="185"/>
      <c r="R18" s="185"/>
      <c r="S18" s="185"/>
      <c r="T18" s="185"/>
      <c r="U18" s="185"/>
      <c r="V18" s="185"/>
      <c r="W18" s="185"/>
      <c r="X18" s="1381"/>
      <c r="Y18" s="1374">
        <v>95</v>
      </c>
      <c r="Z18" s="348"/>
      <c r="AA18" s="185"/>
      <c r="AB18" s="185"/>
      <c r="AC18" s="185"/>
      <c r="AD18" s="177"/>
      <c r="AE18" s="179"/>
      <c r="AF18" s="177"/>
      <c r="AG18" s="177"/>
      <c r="AH18" s="182"/>
      <c r="AI18" s="182"/>
      <c r="AJ18" s="177"/>
      <c r="AK18" s="177"/>
      <c r="AL18" s="177"/>
      <c r="AM18" s="177"/>
      <c r="AN18" s="177"/>
      <c r="AO18" s="177"/>
      <c r="AP18" s="177"/>
      <c r="AQ18" s="177"/>
      <c r="AR18" s="177"/>
      <c r="AS18" s="177"/>
      <c r="AT18" s="177"/>
      <c r="AU18" s="179"/>
      <c r="AV18" s="179"/>
      <c r="AW18" s="770"/>
      <c r="AX18" s="187">
        <v>10</v>
      </c>
      <c r="AY18" s="178">
        <f t="shared" si="2"/>
        <v>95</v>
      </c>
      <c r="AZ18" s="187">
        <f t="shared" si="3"/>
        <v>105</v>
      </c>
      <c r="BA18" s="1241" t="s">
        <v>967</v>
      </c>
      <c r="BC18" s="97"/>
      <c r="BD18" s="97"/>
    </row>
    <row r="19" spans="3:56" ht="18.75" customHeight="1" x14ac:dyDescent="0.25">
      <c r="C19" s="876">
        <f t="shared" si="0"/>
        <v>13</v>
      </c>
      <c r="D19" s="1227" t="s">
        <v>93</v>
      </c>
      <c r="E19" s="186"/>
      <c r="F19" s="182"/>
      <c r="G19" s="177">
        <v>95</v>
      </c>
      <c r="H19" s="177">
        <v>190</v>
      </c>
      <c r="I19" s="177"/>
      <c r="J19" s="177">
        <v>115</v>
      </c>
      <c r="K19" s="177"/>
      <c r="L19" s="177"/>
      <c r="M19" s="177"/>
      <c r="N19" s="177">
        <v>100</v>
      </c>
      <c r="O19" s="177">
        <v>115</v>
      </c>
      <c r="P19" s="185"/>
      <c r="Q19" s="185"/>
      <c r="R19" s="185"/>
      <c r="S19" s="185"/>
      <c r="T19" s="185">
        <v>33</v>
      </c>
      <c r="U19" s="185">
        <v>85</v>
      </c>
      <c r="V19" s="185">
        <v>67</v>
      </c>
      <c r="W19" s="185">
        <v>115</v>
      </c>
      <c r="X19" s="1381"/>
      <c r="Y19" s="1374"/>
      <c r="Z19" s="348"/>
      <c r="AA19" s="185">
        <v>125</v>
      </c>
      <c r="AB19" s="185"/>
      <c r="AC19" s="185"/>
      <c r="AD19" s="177"/>
      <c r="AE19" s="179">
        <v>125</v>
      </c>
      <c r="AF19" s="177">
        <v>140</v>
      </c>
      <c r="AG19" s="177"/>
      <c r="AH19" s="182"/>
      <c r="AI19" s="182"/>
      <c r="AJ19" s="177">
        <v>397</v>
      </c>
      <c r="AK19" s="177"/>
      <c r="AL19" s="177"/>
      <c r="AM19" s="177"/>
      <c r="AN19" s="177"/>
      <c r="AO19" s="177"/>
      <c r="AP19" s="177"/>
      <c r="AQ19" s="177"/>
      <c r="AR19" s="177"/>
      <c r="AS19" s="177"/>
      <c r="AT19" s="177"/>
      <c r="AU19" s="179"/>
      <c r="AV19" s="179"/>
      <c r="AW19" s="770"/>
      <c r="AX19" s="187">
        <v>160</v>
      </c>
      <c r="AY19" s="178">
        <f t="shared" si="2"/>
        <v>1702</v>
      </c>
      <c r="AZ19" s="187">
        <f t="shared" si="3"/>
        <v>1862</v>
      </c>
      <c r="BA19" s="1238" t="s">
        <v>93</v>
      </c>
      <c r="BC19" s="97"/>
      <c r="BD19" s="97"/>
    </row>
    <row r="20" spans="3:56" ht="18.75" customHeight="1" x14ac:dyDescent="0.25">
      <c r="C20" s="876">
        <f t="shared" si="0"/>
        <v>9</v>
      </c>
      <c r="D20" s="1236" t="s">
        <v>460</v>
      </c>
      <c r="E20" s="186">
        <v>119</v>
      </c>
      <c r="F20" s="182">
        <v>149</v>
      </c>
      <c r="G20" s="177"/>
      <c r="H20" s="177"/>
      <c r="I20" s="177"/>
      <c r="J20" s="177"/>
      <c r="K20" s="177">
        <v>174</v>
      </c>
      <c r="L20" s="177">
        <v>111</v>
      </c>
      <c r="M20" s="177"/>
      <c r="N20" s="177">
        <v>250</v>
      </c>
      <c r="O20" s="177"/>
      <c r="P20" s="185"/>
      <c r="Q20" s="185"/>
      <c r="R20" s="185">
        <v>320</v>
      </c>
      <c r="S20" s="185">
        <v>33</v>
      </c>
      <c r="T20" s="185">
        <v>96</v>
      </c>
      <c r="U20" s="185"/>
      <c r="V20" s="185"/>
      <c r="W20" s="185"/>
      <c r="X20" s="1381"/>
      <c r="Y20" s="1374"/>
      <c r="Z20" s="348"/>
      <c r="AA20" s="185">
        <v>125</v>
      </c>
      <c r="AB20" s="185">
        <v>177</v>
      </c>
      <c r="AC20" s="185"/>
      <c r="AD20" s="177"/>
      <c r="AE20" s="179"/>
      <c r="AF20" s="177"/>
      <c r="AG20" s="177">
        <v>33</v>
      </c>
      <c r="AH20" s="182">
        <v>165</v>
      </c>
      <c r="AI20" s="182"/>
      <c r="AJ20" s="177"/>
      <c r="AK20" s="177">
        <v>510</v>
      </c>
      <c r="AL20" s="177"/>
      <c r="AM20" s="177"/>
      <c r="AN20" s="177"/>
      <c r="AO20" s="177"/>
      <c r="AP20" s="177"/>
      <c r="AQ20" s="177"/>
      <c r="AR20" s="177"/>
      <c r="AS20" s="177"/>
      <c r="AT20" s="177"/>
      <c r="AU20" s="179"/>
      <c r="AV20" s="179"/>
      <c r="AW20" s="770"/>
      <c r="AX20" s="187">
        <v>320</v>
      </c>
      <c r="AY20" s="178">
        <f t="shared" si="2"/>
        <v>2262</v>
      </c>
      <c r="AZ20" s="187">
        <f t="shared" si="3"/>
        <v>2582</v>
      </c>
      <c r="BA20" s="1242" t="s">
        <v>460</v>
      </c>
      <c r="BC20" s="97"/>
      <c r="BD20" s="97"/>
    </row>
    <row r="21" spans="3:56" x14ac:dyDescent="0.25">
      <c r="C21" s="876">
        <f t="shared" si="0"/>
        <v>21</v>
      </c>
      <c r="D21" s="1227" t="s">
        <v>17</v>
      </c>
      <c r="E21" s="186"/>
      <c r="F21" s="182"/>
      <c r="G21" s="177"/>
      <c r="H21" s="177"/>
      <c r="I21" s="177"/>
      <c r="J21" s="177"/>
      <c r="K21" s="177"/>
      <c r="L21" s="177"/>
      <c r="M21" s="177"/>
      <c r="N21" s="177"/>
      <c r="O21" s="177"/>
      <c r="P21" s="185"/>
      <c r="Q21" s="185"/>
      <c r="R21" s="185"/>
      <c r="S21" s="185"/>
      <c r="T21" s="185"/>
      <c r="U21" s="185"/>
      <c r="V21" s="185">
        <v>223</v>
      </c>
      <c r="W21" s="185"/>
      <c r="X21" s="1381"/>
      <c r="Y21" s="1374"/>
      <c r="Z21" s="348"/>
      <c r="AA21" s="185"/>
      <c r="AB21" s="185"/>
      <c r="AC21" s="185"/>
      <c r="AD21" s="177"/>
      <c r="AE21" s="179"/>
      <c r="AF21" s="177"/>
      <c r="AG21" s="177"/>
      <c r="AH21" s="182"/>
      <c r="AI21" s="182"/>
      <c r="AJ21" s="177"/>
      <c r="AK21" s="177">
        <v>225</v>
      </c>
      <c r="AL21" s="177"/>
      <c r="AM21" s="177"/>
      <c r="AN21" s="177"/>
      <c r="AO21" s="177"/>
      <c r="AP21" s="177"/>
      <c r="AQ21" s="177"/>
      <c r="AR21" s="177"/>
      <c r="AS21" s="177"/>
      <c r="AT21" s="177"/>
      <c r="AU21" s="179"/>
      <c r="AV21" s="179"/>
      <c r="AW21" s="770"/>
      <c r="AX21" s="187">
        <v>40</v>
      </c>
      <c r="AY21" s="178">
        <f t="shared" si="2"/>
        <v>448</v>
      </c>
      <c r="AZ21" s="187">
        <f t="shared" si="3"/>
        <v>488</v>
      </c>
      <c r="BA21" s="1238" t="s">
        <v>17</v>
      </c>
      <c r="BC21" s="97"/>
      <c r="BD21" s="97"/>
    </row>
    <row r="22" spans="3:56" ht="18.75" customHeight="1" x14ac:dyDescent="0.25">
      <c r="C22" s="876">
        <f t="shared" si="0"/>
        <v>8</v>
      </c>
      <c r="D22" s="1229" t="s">
        <v>376</v>
      </c>
      <c r="E22" s="186">
        <v>171</v>
      </c>
      <c r="F22" s="182">
        <v>114</v>
      </c>
      <c r="G22" s="177">
        <v>243</v>
      </c>
      <c r="H22" s="177"/>
      <c r="I22" s="177">
        <v>270</v>
      </c>
      <c r="J22" s="177"/>
      <c r="K22" s="177"/>
      <c r="L22" s="177"/>
      <c r="M22" s="177">
        <v>175</v>
      </c>
      <c r="N22" s="177">
        <v>105</v>
      </c>
      <c r="O22" s="177"/>
      <c r="P22" s="185"/>
      <c r="Q22" s="185">
        <v>280</v>
      </c>
      <c r="R22" s="185"/>
      <c r="S22" s="185">
        <v>47</v>
      </c>
      <c r="T22" s="185">
        <v>133</v>
      </c>
      <c r="U22" s="185">
        <v>69</v>
      </c>
      <c r="V22" s="185">
        <v>170</v>
      </c>
      <c r="W22" s="185"/>
      <c r="X22" s="1381"/>
      <c r="Y22" s="1374">
        <v>205</v>
      </c>
      <c r="Z22" s="348">
        <v>150</v>
      </c>
      <c r="AA22" s="185">
        <v>67</v>
      </c>
      <c r="AB22" s="185">
        <v>273</v>
      </c>
      <c r="AC22" s="185"/>
      <c r="AD22" s="177"/>
      <c r="AE22" s="179"/>
      <c r="AF22" s="177"/>
      <c r="AG22" s="177">
        <v>126</v>
      </c>
      <c r="AH22" s="182">
        <v>183</v>
      </c>
      <c r="AI22" s="182"/>
      <c r="AJ22" s="177"/>
      <c r="AK22" s="177">
        <v>444</v>
      </c>
      <c r="AL22" s="177"/>
      <c r="AM22" s="177"/>
      <c r="AN22" s="177"/>
      <c r="AO22" s="177"/>
      <c r="AP22" s="177"/>
      <c r="AQ22" s="177"/>
      <c r="AR22" s="177"/>
      <c r="AS22" s="177"/>
      <c r="AT22" s="177"/>
      <c r="AU22" s="179"/>
      <c r="AV22" s="179"/>
      <c r="AW22" s="770"/>
      <c r="AX22" s="187">
        <v>470</v>
      </c>
      <c r="AY22" s="178">
        <f t="shared" si="2"/>
        <v>3225</v>
      </c>
      <c r="AZ22" s="187">
        <f>SUM(AW22:AY22)</f>
        <v>3695</v>
      </c>
      <c r="BA22" s="1240" t="s">
        <v>376</v>
      </c>
      <c r="BC22" s="97"/>
      <c r="BD22" s="97"/>
    </row>
    <row r="23" spans="3:56" ht="18.75" customHeight="1" x14ac:dyDescent="0.25">
      <c r="C23" s="876">
        <f t="shared" si="0"/>
        <v>7</v>
      </c>
      <c r="D23" s="1227" t="s">
        <v>477</v>
      </c>
      <c r="E23" s="186">
        <v>138</v>
      </c>
      <c r="F23" s="182">
        <v>138</v>
      </c>
      <c r="G23" s="177">
        <v>159</v>
      </c>
      <c r="H23" s="177"/>
      <c r="I23" s="177"/>
      <c r="J23" s="177">
        <v>135</v>
      </c>
      <c r="K23" s="177"/>
      <c r="L23" s="177">
        <v>159</v>
      </c>
      <c r="M23" s="177"/>
      <c r="N23" s="177">
        <v>215</v>
      </c>
      <c r="O23" s="177"/>
      <c r="P23" s="185">
        <v>115</v>
      </c>
      <c r="Q23" s="185"/>
      <c r="R23" s="185"/>
      <c r="S23" s="185"/>
      <c r="T23" s="185"/>
      <c r="U23" s="185">
        <v>48</v>
      </c>
      <c r="V23" s="185">
        <v>98</v>
      </c>
      <c r="W23" s="185">
        <v>140</v>
      </c>
      <c r="X23" s="1381">
        <v>90</v>
      </c>
      <c r="Y23" s="1374"/>
      <c r="Z23" s="348">
        <v>340</v>
      </c>
      <c r="AA23" s="185">
        <v>100</v>
      </c>
      <c r="AB23" s="185">
        <v>340</v>
      </c>
      <c r="AC23" s="185"/>
      <c r="AD23" s="177"/>
      <c r="AE23" s="179">
        <v>383</v>
      </c>
      <c r="AF23" s="177">
        <v>115</v>
      </c>
      <c r="AG23" s="177">
        <v>90</v>
      </c>
      <c r="AH23" s="182">
        <v>296</v>
      </c>
      <c r="AI23" s="182"/>
      <c r="AJ23" s="177"/>
      <c r="AK23" s="177">
        <v>278</v>
      </c>
      <c r="AL23" s="177"/>
      <c r="AM23" s="177"/>
      <c r="AN23" s="177"/>
      <c r="AO23" s="177"/>
      <c r="AP23" s="177"/>
      <c r="AQ23" s="177"/>
      <c r="AR23" s="177"/>
      <c r="AS23" s="177"/>
      <c r="AT23" s="177"/>
      <c r="AU23" s="179"/>
      <c r="AV23" s="179"/>
      <c r="AW23" s="770">
        <v>130</v>
      </c>
      <c r="AX23" s="187">
        <v>380</v>
      </c>
      <c r="AY23" s="178">
        <f t="shared" si="2"/>
        <v>3377</v>
      </c>
      <c r="AZ23" s="187">
        <f t="shared" si="3"/>
        <v>3887</v>
      </c>
      <c r="BA23" s="1238" t="s">
        <v>477</v>
      </c>
      <c r="BC23" s="97"/>
      <c r="BD23" s="97"/>
    </row>
    <row r="24" spans="3:56" ht="18.75" customHeight="1" x14ac:dyDescent="0.25">
      <c r="C24" s="876">
        <f t="shared" si="0"/>
        <v>22</v>
      </c>
      <c r="D24" s="1237" t="s">
        <v>703</v>
      </c>
      <c r="E24" s="186"/>
      <c r="F24" s="182"/>
      <c r="G24" s="177"/>
      <c r="H24" s="177"/>
      <c r="I24" s="177"/>
      <c r="J24" s="177"/>
      <c r="K24" s="177"/>
      <c r="L24" s="177"/>
      <c r="M24" s="177"/>
      <c r="N24" s="177"/>
      <c r="O24" s="177"/>
      <c r="P24" s="185"/>
      <c r="Q24" s="185"/>
      <c r="R24" s="185"/>
      <c r="S24" s="185">
        <v>139</v>
      </c>
      <c r="T24" s="185"/>
      <c r="U24" s="185">
        <v>93</v>
      </c>
      <c r="V24" s="185">
        <v>12</v>
      </c>
      <c r="W24" s="185"/>
      <c r="X24" s="1381"/>
      <c r="Y24" s="1374"/>
      <c r="Z24" s="348"/>
      <c r="AA24" s="185"/>
      <c r="AB24" s="185"/>
      <c r="AC24" s="185"/>
      <c r="AD24" s="177"/>
      <c r="AE24" s="179"/>
      <c r="AF24" s="177"/>
      <c r="AG24" s="177"/>
      <c r="AH24" s="182"/>
      <c r="AI24" s="182"/>
      <c r="AJ24" s="177"/>
      <c r="AK24" s="177"/>
      <c r="AL24" s="177"/>
      <c r="AM24" s="177"/>
      <c r="AN24" s="177"/>
      <c r="AO24" s="177"/>
      <c r="AP24" s="177"/>
      <c r="AQ24" s="177"/>
      <c r="AR24" s="177"/>
      <c r="AS24" s="177"/>
      <c r="AT24" s="177"/>
      <c r="AU24" s="179"/>
      <c r="AV24" s="179"/>
      <c r="AW24" s="770">
        <v>70</v>
      </c>
      <c r="AX24" s="187">
        <v>60</v>
      </c>
      <c r="AY24" s="178">
        <f t="shared" si="2"/>
        <v>244</v>
      </c>
      <c r="AZ24" s="187">
        <f t="shared" si="3"/>
        <v>374</v>
      </c>
      <c r="BA24" s="1243" t="s">
        <v>703</v>
      </c>
      <c r="BC24" s="97"/>
      <c r="BD24" s="97"/>
    </row>
    <row r="25" spans="3:56" x14ac:dyDescent="0.25">
      <c r="C25" s="876">
        <f t="shared" si="0"/>
        <v>27</v>
      </c>
      <c r="D25" s="1227" t="s">
        <v>942</v>
      </c>
      <c r="E25" s="186"/>
      <c r="F25" s="182"/>
      <c r="G25" s="177"/>
      <c r="H25" s="177"/>
      <c r="I25" s="177"/>
      <c r="J25" s="177"/>
      <c r="K25" s="177"/>
      <c r="L25" s="177"/>
      <c r="M25" s="177"/>
      <c r="N25" s="177"/>
      <c r="O25" s="177"/>
      <c r="P25" s="185"/>
      <c r="Q25" s="185"/>
      <c r="R25" s="185"/>
      <c r="S25" s="185"/>
      <c r="T25" s="185"/>
      <c r="U25" s="185"/>
      <c r="V25" s="185">
        <v>21</v>
      </c>
      <c r="W25" s="185"/>
      <c r="X25" s="1381"/>
      <c r="Y25" s="1374"/>
      <c r="Z25" s="348"/>
      <c r="AA25" s="185"/>
      <c r="AB25" s="185"/>
      <c r="AC25" s="185"/>
      <c r="AD25" s="177"/>
      <c r="AE25" s="179"/>
      <c r="AF25" s="177"/>
      <c r="AG25" s="177"/>
      <c r="AH25" s="182">
        <v>57</v>
      </c>
      <c r="AI25" s="182"/>
      <c r="AJ25" s="177"/>
      <c r="AK25" s="177"/>
      <c r="AL25" s="177"/>
      <c r="AM25" s="177"/>
      <c r="AN25" s="177"/>
      <c r="AO25" s="177"/>
      <c r="AP25" s="177"/>
      <c r="AQ25" s="177"/>
      <c r="AR25" s="177"/>
      <c r="AS25" s="177"/>
      <c r="AT25" s="177"/>
      <c r="AU25" s="179"/>
      <c r="AV25" s="179"/>
      <c r="AW25" s="770"/>
      <c r="AX25" s="187">
        <v>20</v>
      </c>
      <c r="AY25" s="178">
        <f t="shared" si="2"/>
        <v>78</v>
      </c>
      <c r="AZ25" s="187">
        <f t="shared" si="3"/>
        <v>98</v>
      </c>
      <c r="BA25" s="1238" t="s">
        <v>942</v>
      </c>
      <c r="BC25" s="97"/>
      <c r="BD25" s="97"/>
    </row>
    <row r="26" spans="3:56" ht="18.75" customHeight="1" x14ac:dyDescent="0.25">
      <c r="C26" s="876">
        <f t="shared" si="0"/>
        <v>15</v>
      </c>
      <c r="D26" s="1227" t="s">
        <v>16</v>
      </c>
      <c r="E26" s="186"/>
      <c r="F26" s="182">
        <v>41</v>
      </c>
      <c r="G26" s="177">
        <v>68</v>
      </c>
      <c r="H26" s="177">
        <v>139</v>
      </c>
      <c r="I26" s="177"/>
      <c r="J26" s="177"/>
      <c r="K26" s="177"/>
      <c r="L26" s="177">
        <v>138</v>
      </c>
      <c r="M26" s="177"/>
      <c r="N26" s="177"/>
      <c r="O26" s="177"/>
      <c r="P26" s="185">
        <v>102</v>
      </c>
      <c r="Q26" s="185"/>
      <c r="R26" s="185"/>
      <c r="S26" s="185"/>
      <c r="T26" s="185">
        <v>70</v>
      </c>
      <c r="U26" s="185"/>
      <c r="V26" s="185">
        <v>46</v>
      </c>
      <c r="W26" s="185">
        <v>100</v>
      </c>
      <c r="X26" s="1381">
        <v>108</v>
      </c>
      <c r="Y26" s="1374"/>
      <c r="Z26" s="348"/>
      <c r="AA26" s="185"/>
      <c r="AB26" s="185">
        <v>90</v>
      </c>
      <c r="AC26" s="185">
        <v>170</v>
      </c>
      <c r="AD26" s="177"/>
      <c r="AE26" s="179"/>
      <c r="AF26" s="177"/>
      <c r="AG26" s="177"/>
      <c r="AH26" s="182"/>
      <c r="AI26" s="182"/>
      <c r="AJ26" s="177"/>
      <c r="AK26" s="177"/>
      <c r="AL26" s="177"/>
      <c r="AM26" s="177"/>
      <c r="AN26" s="177"/>
      <c r="AO26" s="177"/>
      <c r="AP26" s="177"/>
      <c r="AQ26" s="177"/>
      <c r="AR26" s="177"/>
      <c r="AS26" s="177"/>
      <c r="AT26" s="177"/>
      <c r="AU26" s="179"/>
      <c r="AV26" s="179"/>
      <c r="AW26" s="770">
        <v>40</v>
      </c>
      <c r="AX26" s="187">
        <v>210</v>
      </c>
      <c r="AY26" s="178">
        <f t="shared" si="2"/>
        <v>1072</v>
      </c>
      <c r="AZ26" s="187">
        <f t="shared" si="3"/>
        <v>1322</v>
      </c>
      <c r="BA26" s="1238" t="s">
        <v>16</v>
      </c>
      <c r="BC26" s="97"/>
      <c r="BD26" s="97"/>
    </row>
    <row r="27" spans="3:56" x14ac:dyDescent="0.25">
      <c r="C27" s="876">
        <f t="shared" si="0"/>
        <v>25</v>
      </c>
      <c r="D27" s="1227" t="s">
        <v>1087</v>
      </c>
      <c r="E27" s="186"/>
      <c r="F27" s="182"/>
      <c r="G27" s="177"/>
      <c r="H27" s="177"/>
      <c r="I27" s="177"/>
      <c r="J27" s="177"/>
      <c r="K27" s="177"/>
      <c r="L27" s="177"/>
      <c r="M27" s="177"/>
      <c r="N27" s="177"/>
      <c r="O27" s="177"/>
      <c r="P27" s="185"/>
      <c r="Q27" s="185"/>
      <c r="R27" s="185"/>
      <c r="S27" s="185"/>
      <c r="T27" s="185"/>
      <c r="U27" s="185"/>
      <c r="V27" s="185"/>
      <c r="W27" s="185"/>
      <c r="X27" s="1381"/>
      <c r="Y27" s="1374"/>
      <c r="Z27" s="348"/>
      <c r="AA27" s="185"/>
      <c r="AB27" s="185"/>
      <c r="AC27" s="185"/>
      <c r="AD27" s="177"/>
      <c r="AE27" s="179"/>
      <c r="AF27" s="177"/>
      <c r="AG27" s="177">
        <v>76</v>
      </c>
      <c r="AH27" s="182">
        <v>39</v>
      </c>
      <c r="AI27" s="182"/>
      <c r="AJ27" s="177"/>
      <c r="AK27" s="177"/>
      <c r="AL27" s="177"/>
      <c r="AM27" s="177"/>
      <c r="AN27" s="177"/>
      <c r="AO27" s="177"/>
      <c r="AP27" s="177"/>
      <c r="AQ27" s="177"/>
      <c r="AR27" s="177"/>
      <c r="AS27" s="177"/>
      <c r="AT27" s="177"/>
      <c r="AU27" s="179"/>
      <c r="AV27" s="179"/>
      <c r="AW27" s="770"/>
      <c r="AX27" s="187">
        <v>30</v>
      </c>
      <c r="AY27" s="178">
        <f t="shared" si="2"/>
        <v>115</v>
      </c>
      <c r="AZ27" s="187">
        <f t="shared" si="3"/>
        <v>145</v>
      </c>
      <c r="BA27" s="1238" t="s">
        <v>1087</v>
      </c>
      <c r="BC27" s="97"/>
      <c r="BD27" s="97"/>
    </row>
    <row r="28" spans="3:56" x14ac:dyDescent="0.25">
      <c r="C28" s="876">
        <f t="shared" si="0"/>
        <v>20</v>
      </c>
      <c r="D28" s="1227" t="s">
        <v>797</v>
      </c>
      <c r="E28" s="186"/>
      <c r="F28" s="182"/>
      <c r="G28" s="177"/>
      <c r="H28" s="177"/>
      <c r="I28" s="177"/>
      <c r="J28" s="177"/>
      <c r="K28" s="177"/>
      <c r="L28" s="177"/>
      <c r="M28" s="177"/>
      <c r="N28" s="177"/>
      <c r="O28" s="177"/>
      <c r="P28" s="185"/>
      <c r="Q28" s="185"/>
      <c r="R28" s="185"/>
      <c r="S28" s="185"/>
      <c r="T28" s="185"/>
      <c r="U28" s="185"/>
      <c r="V28" s="185"/>
      <c r="W28" s="185"/>
      <c r="X28" s="1381"/>
      <c r="Y28" s="1374"/>
      <c r="Z28" s="348"/>
      <c r="AA28" s="185"/>
      <c r="AB28" s="185"/>
      <c r="AC28" s="185">
        <v>175</v>
      </c>
      <c r="AD28" s="177"/>
      <c r="AE28" s="179"/>
      <c r="AF28" s="177">
        <v>90</v>
      </c>
      <c r="AG28" s="177"/>
      <c r="AH28" s="182">
        <v>90</v>
      </c>
      <c r="AI28" s="182">
        <v>155</v>
      </c>
      <c r="AJ28" s="177"/>
      <c r="AK28" s="177"/>
      <c r="AL28" s="177"/>
      <c r="AM28" s="177"/>
      <c r="AN28" s="177"/>
      <c r="AO28" s="177"/>
      <c r="AP28" s="177"/>
      <c r="AQ28" s="177"/>
      <c r="AR28" s="177"/>
      <c r="AS28" s="177"/>
      <c r="AT28" s="177"/>
      <c r="AU28" s="179"/>
      <c r="AV28" s="179"/>
      <c r="AW28" s="770"/>
      <c r="AX28" s="187">
        <v>60</v>
      </c>
      <c r="AY28" s="178">
        <f t="shared" si="2"/>
        <v>510</v>
      </c>
      <c r="AZ28" s="187">
        <f t="shared" si="3"/>
        <v>570</v>
      </c>
      <c r="BA28" s="1238" t="s">
        <v>797</v>
      </c>
      <c r="BC28" s="97"/>
      <c r="BD28" s="97"/>
    </row>
    <row r="29" spans="3:56" ht="18.75" customHeight="1" x14ac:dyDescent="0.25">
      <c r="C29" s="876">
        <f t="shared" si="0"/>
        <v>16</v>
      </c>
      <c r="D29" s="1227" t="s">
        <v>846</v>
      </c>
      <c r="E29" s="186"/>
      <c r="F29" s="182"/>
      <c r="G29" s="177">
        <v>35</v>
      </c>
      <c r="H29" s="177"/>
      <c r="I29" s="177"/>
      <c r="J29" s="177">
        <v>100</v>
      </c>
      <c r="K29" s="177">
        <v>93</v>
      </c>
      <c r="L29" s="177">
        <v>23</v>
      </c>
      <c r="M29" s="177"/>
      <c r="N29" s="177">
        <v>145</v>
      </c>
      <c r="O29" s="177"/>
      <c r="P29" s="185"/>
      <c r="Q29" s="185"/>
      <c r="R29" s="185"/>
      <c r="S29" s="185"/>
      <c r="T29" s="185">
        <v>30</v>
      </c>
      <c r="U29" s="185"/>
      <c r="V29" s="185">
        <v>11</v>
      </c>
      <c r="W29" s="185"/>
      <c r="X29" s="1381"/>
      <c r="Y29" s="1374">
        <v>115</v>
      </c>
      <c r="Z29" s="348"/>
      <c r="AA29" s="185"/>
      <c r="AB29" s="185">
        <v>22</v>
      </c>
      <c r="AC29" s="185"/>
      <c r="AD29" s="177">
        <v>115</v>
      </c>
      <c r="AE29" s="179"/>
      <c r="AF29" s="177">
        <v>34</v>
      </c>
      <c r="AG29" s="177">
        <v>57</v>
      </c>
      <c r="AH29" s="182"/>
      <c r="AI29" s="182"/>
      <c r="AJ29" s="177"/>
      <c r="AK29" s="177">
        <v>33</v>
      </c>
      <c r="AL29" s="177"/>
      <c r="AM29" s="177"/>
      <c r="AN29" s="177"/>
      <c r="AO29" s="177"/>
      <c r="AP29" s="177"/>
      <c r="AQ29" s="177"/>
      <c r="AR29" s="177"/>
      <c r="AS29" s="177"/>
      <c r="AT29" s="177"/>
      <c r="AU29" s="179"/>
      <c r="AV29" s="179"/>
      <c r="AW29" s="770"/>
      <c r="AX29" s="187">
        <v>150</v>
      </c>
      <c r="AY29" s="178">
        <f t="shared" si="2"/>
        <v>813</v>
      </c>
      <c r="AZ29" s="187">
        <f t="shared" si="3"/>
        <v>963</v>
      </c>
      <c r="BA29" s="1238" t="s">
        <v>846</v>
      </c>
      <c r="BC29" s="97"/>
      <c r="BD29" s="97"/>
    </row>
    <row r="30" spans="3:56" ht="18.75" customHeight="1" x14ac:dyDescent="0.25">
      <c r="C30" s="876">
        <f t="shared" si="0"/>
        <v>18</v>
      </c>
      <c r="D30" s="1227" t="s">
        <v>478</v>
      </c>
      <c r="E30" s="186"/>
      <c r="F30" s="182">
        <v>138</v>
      </c>
      <c r="G30" s="177">
        <v>122</v>
      </c>
      <c r="H30" s="177"/>
      <c r="I30" s="177"/>
      <c r="J30" s="177"/>
      <c r="K30" s="177"/>
      <c r="L30" s="177"/>
      <c r="M30" s="177"/>
      <c r="N30" s="177"/>
      <c r="O30" s="177"/>
      <c r="P30" s="185"/>
      <c r="Q30" s="185"/>
      <c r="R30" s="185"/>
      <c r="S30" s="185">
        <v>68</v>
      </c>
      <c r="T30" s="185">
        <v>18</v>
      </c>
      <c r="U30" s="185">
        <v>38</v>
      </c>
      <c r="V30" s="185">
        <v>26</v>
      </c>
      <c r="W30" s="185"/>
      <c r="X30" s="1381">
        <v>115</v>
      </c>
      <c r="Y30" s="1374"/>
      <c r="Z30" s="348"/>
      <c r="AA30" s="185"/>
      <c r="AB30" s="185"/>
      <c r="AC30" s="185"/>
      <c r="AD30" s="177"/>
      <c r="AE30" s="179"/>
      <c r="AF30" s="177"/>
      <c r="AG30" s="177">
        <v>54</v>
      </c>
      <c r="AH30" s="182">
        <v>42</v>
      </c>
      <c r="AI30" s="182"/>
      <c r="AJ30" s="177">
        <v>98</v>
      </c>
      <c r="AK30" s="177"/>
      <c r="AL30" s="177"/>
      <c r="AM30" s="177"/>
      <c r="AN30" s="10"/>
      <c r="AO30" s="177"/>
      <c r="AP30" s="177"/>
      <c r="AQ30" s="177"/>
      <c r="AR30" s="177"/>
      <c r="AS30" s="177"/>
      <c r="AT30" s="177"/>
      <c r="AU30" s="179"/>
      <c r="AV30" s="179"/>
      <c r="AW30" s="770"/>
      <c r="AX30" s="187">
        <v>110</v>
      </c>
      <c r="AY30" s="178">
        <f>SUM(E30:AV30)</f>
        <v>719</v>
      </c>
      <c r="AZ30" s="187">
        <f t="shared" si="3"/>
        <v>829</v>
      </c>
      <c r="BA30" s="1238" t="s">
        <v>478</v>
      </c>
      <c r="BC30" s="97"/>
      <c r="BD30" s="97"/>
    </row>
    <row r="31" spans="3:56" ht="18.75" customHeight="1" x14ac:dyDescent="0.25">
      <c r="C31" s="876">
        <f t="shared" si="0"/>
        <v>14</v>
      </c>
      <c r="D31" s="1227" t="s">
        <v>464</v>
      </c>
      <c r="E31" s="186"/>
      <c r="F31" s="182">
        <v>63</v>
      </c>
      <c r="G31" s="177"/>
      <c r="H31" s="177"/>
      <c r="I31" s="177"/>
      <c r="J31" s="177"/>
      <c r="K31" s="183"/>
      <c r="L31" s="177">
        <v>63</v>
      </c>
      <c r="M31" s="177"/>
      <c r="N31" s="177">
        <v>150</v>
      </c>
      <c r="O31" s="177"/>
      <c r="P31" s="185">
        <v>57</v>
      </c>
      <c r="Q31" s="185"/>
      <c r="R31" s="185">
        <v>200</v>
      </c>
      <c r="S31" s="185"/>
      <c r="T31" s="185">
        <v>100</v>
      </c>
      <c r="U31" s="185"/>
      <c r="V31" s="185"/>
      <c r="W31" s="185"/>
      <c r="X31" s="1381">
        <v>57</v>
      </c>
      <c r="Y31" s="1374"/>
      <c r="Z31" s="348">
        <v>200</v>
      </c>
      <c r="AA31" s="185">
        <v>170</v>
      </c>
      <c r="AB31" s="185"/>
      <c r="AC31" s="185"/>
      <c r="AD31" s="177"/>
      <c r="AE31" s="179">
        <v>200</v>
      </c>
      <c r="AF31" s="177">
        <v>125</v>
      </c>
      <c r="AG31" s="177"/>
      <c r="AH31" s="182">
        <v>125</v>
      </c>
      <c r="AI31" s="182"/>
      <c r="AJ31" s="177"/>
      <c r="AK31" s="177"/>
      <c r="AL31" s="177"/>
      <c r="AM31" s="177"/>
      <c r="AN31" s="177"/>
      <c r="AO31" s="177"/>
      <c r="AP31" s="177"/>
      <c r="AQ31" s="177"/>
      <c r="AR31" s="177"/>
      <c r="AS31" s="177"/>
      <c r="AT31" s="177"/>
      <c r="AU31" s="179"/>
      <c r="AV31" s="179"/>
      <c r="AW31" s="770"/>
      <c r="AX31" s="187">
        <v>120</v>
      </c>
      <c r="AY31" s="178">
        <f t="shared" si="2"/>
        <v>1510</v>
      </c>
      <c r="AZ31" s="187">
        <f t="shared" si="3"/>
        <v>1630</v>
      </c>
      <c r="BA31" s="1238" t="s">
        <v>464</v>
      </c>
      <c r="BC31" s="97"/>
      <c r="BD31" s="97"/>
    </row>
    <row r="32" spans="3:56" ht="18.75" customHeight="1" x14ac:dyDescent="0.25">
      <c r="C32" s="876">
        <f t="shared" si="0"/>
        <v>12</v>
      </c>
      <c r="D32" s="1238" t="s">
        <v>920</v>
      </c>
      <c r="E32" s="186"/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>
        <v>80</v>
      </c>
      <c r="S32" s="177">
        <v>133</v>
      </c>
      <c r="T32" s="177"/>
      <c r="U32" s="177">
        <v>52</v>
      </c>
      <c r="V32" s="177"/>
      <c r="W32" s="177"/>
      <c r="X32" s="1387"/>
      <c r="Y32" s="182">
        <v>70</v>
      </c>
      <c r="Z32" s="182">
        <v>434</v>
      </c>
      <c r="AA32" s="177">
        <v>195</v>
      </c>
      <c r="AB32" s="177"/>
      <c r="AC32" s="179"/>
      <c r="AD32" s="177">
        <v>85</v>
      </c>
      <c r="AE32" s="179">
        <v>310</v>
      </c>
      <c r="AF32" s="177">
        <v>77</v>
      </c>
      <c r="AG32" s="177">
        <v>215</v>
      </c>
      <c r="AH32" s="182"/>
      <c r="AI32" s="182"/>
      <c r="AJ32" s="177"/>
      <c r="AK32" s="177"/>
      <c r="AL32" s="177"/>
      <c r="AM32" s="177"/>
      <c r="AN32" s="177"/>
      <c r="AO32" s="177"/>
      <c r="AP32" s="177"/>
      <c r="AQ32" s="177"/>
      <c r="AR32" s="177"/>
      <c r="AS32" s="177"/>
      <c r="AT32" s="177"/>
      <c r="AU32" s="179"/>
      <c r="AV32" s="179"/>
      <c r="AW32" s="770"/>
      <c r="AX32" s="187">
        <v>320</v>
      </c>
      <c r="AY32" s="178">
        <f>SUM(E32:AV32)</f>
        <v>1651</v>
      </c>
      <c r="AZ32" s="187">
        <f>SUM(AW32:AY32)</f>
        <v>1971</v>
      </c>
      <c r="BA32" s="1238" t="s">
        <v>920</v>
      </c>
      <c r="BC32" s="97"/>
      <c r="BD32" s="97"/>
    </row>
    <row r="33" spans="3:56" ht="18.75" customHeight="1" thickBot="1" x14ac:dyDescent="0.3">
      <c r="C33" s="1357">
        <f t="shared" si="0"/>
        <v>24</v>
      </c>
      <c r="D33" s="1512" t="s">
        <v>1052</v>
      </c>
      <c r="E33" s="188"/>
      <c r="F33" s="180"/>
      <c r="G33" s="180"/>
      <c r="H33" s="180"/>
      <c r="I33" s="180"/>
      <c r="J33" s="180"/>
      <c r="K33" s="180"/>
      <c r="L33" s="180"/>
      <c r="M33" s="180"/>
      <c r="N33" s="180"/>
      <c r="O33" s="180"/>
      <c r="P33" s="180"/>
      <c r="Q33" s="180"/>
      <c r="R33" s="180"/>
      <c r="S33" s="180"/>
      <c r="T33" s="180"/>
      <c r="U33" s="180"/>
      <c r="V33" s="180"/>
      <c r="W33" s="180"/>
      <c r="X33" s="1388"/>
      <c r="Y33" s="188"/>
      <c r="Z33" s="327"/>
      <c r="AA33" s="180"/>
      <c r="AB33" s="180"/>
      <c r="AC33" s="189">
        <v>80</v>
      </c>
      <c r="AD33" s="180"/>
      <c r="AE33" s="189"/>
      <c r="AF33" s="180"/>
      <c r="AG33" s="180"/>
      <c r="AH33" s="327" t="s">
        <v>1093</v>
      </c>
      <c r="AI33" s="327">
        <v>60</v>
      </c>
      <c r="AJ33" s="180"/>
      <c r="AK33" s="180"/>
      <c r="AL33" s="180"/>
      <c r="AM33" s="180"/>
      <c r="AN33" s="180"/>
      <c r="AO33" s="180"/>
      <c r="AP33" s="180"/>
      <c r="AQ33" s="180"/>
      <c r="AR33" s="180"/>
      <c r="AS33" s="180"/>
      <c r="AT33" s="180"/>
      <c r="AU33" s="189"/>
      <c r="AV33" s="189"/>
      <c r="AW33" s="774"/>
      <c r="AX33" s="778">
        <v>20</v>
      </c>
      <c r="AY33" s="178">
        <f t="shared" si="2"/>
        <v>140</v>
      </c>
      <c r="AZ33" s="187">
        <f t="shared" ref="AZ33" si="6">SUM(AW33:AY33)</f>
        <v>160</v>
      </c>
      <c r="BA33" s="1513" t="s">
        <v>1052</v>
      </c>
      <c r="BC33" s="97"/>
      <c r="BD33" s="97"/>
    </row>
    <row r="34" spans="3:56" ht="18.75" thickBot="1" x14ac:dyDescent="0.3">
      <c r="D34" s="190" t="s">
        <v>19</v>
      </c>
      <c r="E34" s="191">
        <f>SUM(E6:E33)</f>
        <v>939</v>
      </c>
      <c r="F34" s="192">
        <f t="shared" ref="F34:AV34" si="7">SUM(F6:F33)</f>
        <v>1034</v>
      </c>
      <c r="G34" s="192">
        <f>SUM(G6:G33)</f>
        <v>2378</v>
      </c>
      <c r="H34" s="192">
        <f t="shared" si="7"/>
        <v>2188</v>
      </c>
      <c r="I34" s="192">
        <f t="shared" si="7"/>
        <v>1450</v>
      </c>
      <c r="J34" s="192">
        <f t="shared" si="7"/>
        <v>1370</v>
      </c>
      <c r="K34" s="192">
        <f t="shared" si="7"/>
        <v>993</v>
      </c>
      <c r="L34" s="192">
        <f t="shared" si="7"/>
        <v>993</v>
      </c>
      <c r="M34" s="192">
        <f t="shared" si="7"/>
        <v>1720</v>
      </c>
      <c r="N34" s="192">
        <f t="shared" si="7"/>
        <v>1777</v>
      </c>
      <c r="O34" s="192">
        <f t="shared" si="7"/>
        <v>1777</v>
      </c>
      <c r="P34" s="192">
        <f t="shared" si="7"/>
        <v>1930</v>
      </c>
      <c r="Q34" s="192">
        <f t="shared" si="7"/>
        <v>1595</v>
      </c>
      <c r="R34" s="192">
        <f t="shared" si="7"/>
        <v>1450</v>
      </c>
      <c r="S34" s="192">
        <f t="shared" si="7"/>
        <v>1114</v>
      </c>
      <c r="T34" s="192">
        <f t="shared" si="7"/>
        <v>1085</v>
      </c>
      <c r="U34" s="192">
        <f>SUM(U6:U33)</f>
        <v>1114</v>
      </c>
      <c r="V34" s="192">
        <f t="shared" si="7"/>
        <v>1150</v>
      </c>
      <c r="W34" s="192">
        <f t="shared" si="7"/>
        <v>1777</v>
      </c>
      <c r="X34" s="1389">
        <f t="shared" si="7"/>
        <v>1930</v>
      </c>
      <c r="Y34" s="350">
        <f t="shared" si="7"/>
        <v>1595</v>
      </c>
      <c r="Z34" s="192">
        <f t="shared" si="7"/>
        <v>1831</v>
      </c>
      <c r="AA34" s="192">
        <f t="shared" si="7"/>
        <v>2378</v>
      </c>
      <c r="AB34" s="192">
        <f t="shared" si="7"/>
        <v>2308</v>
      </c>
      <c r="AC34" s="193">
        <f t="shared" si="7"/>
        <v>1720</v>
      </c>
      <c r="AD34" s="193">
        <f t="shared" si="7"/>
        <v>1595</v>
      </c>
      <c r="AE34" s="192">
        <f t="shared" si="7"/>
        <v>1975</v>
      </c>
      <c r="AF34" s="192">
        <f t="shared" si="7"/>
        <v>2178</v>
      </c>
      <c r="AG34" s="192">
        <f>SUM(AG6:AG33)</f>
        <v>2444</v>
      </c>
      <c r="AH34" s="192">
        <f t="shared" si="7"/>
        <v>2217</v>
      </c>
      <c r="AI34" s="192">
        <f t="shared" si="7"/>
        <v>1777</v>
      </c>
      <c r="AJ34" s="192">
        <f t="shared" si="7"/>
        <v>4492</v>
      </c>
      <c r="AK34" s="192">
        <f t="shared" si="7"/>
        <v>5972</v>
      </c>
      <c r="AL34" s="192">
        <f t="shared" si="7"/>
        <v>0</v>
      </c>
      <c r="AM34" s="192">
        <f t="shared" si="7"/>
        <v>0</v>
      </c>
      <c r="AN34" s="192">
        <f t="shared" si="7"/>
        <v>0</v>
      </c>
      <c r="AO34" s="192">
        <f t="shared" si="7"/>
        <v>0</v>
      </c>
      <c r="AP34" s="192">
        <f t="shared" si="7"/>
        <v>0</v>
      </c>
      <c r="AQ34" s="192">
        <f t="shared" si="7"/>
        <v>0</v>
      </c>
      <c r="AR34" s="192">
        <f t="shared" si="7"/>
        <v>0</v>
      </c>
      <c r="AS34" s="192">
        <f t="shared" si="7"/>
        <v>0</v>
      </c>
      <c r="AT34" s="192">
        <f t="shared" si="7"/>
        <v>0</v>
      </c>
      <c r="AU34" s="192">
        <f t="shared" si="7"/>
        <v>0</v>
      </c>
      <c r="AV34" s="193">
        <f t="shared" si="7"/>
        <v>0</v>
      </c>
      <c r="AW34" s="184">
        <f>SUM(AW6:AW33)</f>
        <v>1720</v>
      </c>
      <c r="AX34" s="184">
        <f>SUM(AX6:AX33)</f>
        <v>6760</v>
      </c>
      <c r="AY34" s="775">
        <f>SUM(AY6:AY33)</f>
        <v>62246</v>
      </c>
      <c r="AZ34" s="184">
        <f>SUM(AW34:AY34)</f>
        <v>70726</v>
      </c>
      <c r="BC34" s="97"/>
      <c r="BD34" s="97"/>
    </row>
    <row r="35" spans="3:56" ht="2.25" customHeight="1" x14ac:dyDescent="0.25">
      <c r="BC35" s="97"/>
      <c r="BD35" s="97"/>
    </row>
    <row r="36" spans="3:56" x14ac:dyDescent="0.25">
      <c r="BC36" s="97"/>
      <c r="BD36" s="97"/>
    </row>
    <row r="37" spans="3:56" x14ac:dyDescent="0.25">
      <c r="AX37" s="96"/>
      <c r="AY37" s="96"/>
      <c r="BC37" s="97"/>
      <c r="BD37" s="97"/>
    </row>
    <row r="38" spans="3:56" x14ac:dyDescent="0.25">
      <c r="AX38" s="96"/>
      <c r="AY38" s="96"/>
      <c r="BC38" s="97"/>
      <c r="BD38" s="97"/>
    </row>
    <row r="39" spans="3:56" x14ac:dyDescent="0.25">
      <c r="AX39" s="96"/>
      <c r="AY39" s="96"/>
      <c r="BC39" s="97"/>
      <c r="BD39" s="97"/>
    </row>
    <row r="40" spans="3:56" x14ac:dyDescent="0.25">
      <c r="AX40" s="96"/>
      <c r="AY40" s="96"/>
      <c r="BC40" s="97"/>
      <c r="BD40" s="97"/>
    </row>
    <row r="41" spans="3:56" x14ac:dyDescent="0.25">
      <c r="AX41" s="96"/>
      <c r="AY41" s="96"/>
      <c r="BC41" s="97"/>
      <c r="BD41" s="97"/>
    </row>
    <row r="42" spans="3:56" x14ac:dyDescent="0.25">
      <c r="AX42" s="96"/>
      <c r="AY42" s="96"/>
      <c r="BC42" s="97"/>
      <c r="BD42" s="97"/>
    </row>
    <row r="43" spans="3:56" x14ac:dyDescent="0.25">
      <c r="AX43" s="96"/>
      <c r="AY43" s="96"/>
      <c r="BC43" s="97"/>
      <c r="BD43" s="97"/>
    </row>
    <row r="44" spans="3:56" x14ac:dyDescent="0.25">
      <c r="AX44" s="96"/>
      <c r="AY44" s="96"/>
    </row>
    <row r="57" spans="4:52" x14ac:dyDescent="0.25">
      <c r="D57" s="1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1"/>
      <c r="AY57" s="2"/>
      <c r="AZ57" s="1"/>
    </row>
    <row r="86" spans="4:52" x14ac:dyDescent="0.25">
      <c r="D86" s="1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1"/>
      <c r="AY86" s="2"/>
      <c r="AZ86" s="1"/>
    </row>
    <row r="87" spans="4:52" x14ac:dyDescent="0.25">
      <c r="D87" s="1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1"/>
      <c r="AY87" s="2"/>
      <c r="AZ87" s="1"/>
    </row>
  </sheetData>
  <phoneticPr fontId="19" type="noConversion"/>
  <pageMargins left="0.23622047244094491" right="0.23622047244094491" top="0.74803149606299213" bottom="0.74803149606299213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V129"/>
  <sheetViews>
    <sheetView zoomScale="85" zoomScaleNormal="85" workbookViewId="0">
      <selection activeCell="AG2" sqref="AG2:AK2"/>
    </sheetView>
  </sheetViews>
  <sheetFormatPr defaultRowHeight="15" x14ac:dyDescent="0.25"/>
  <cols>
    <col min="1" max="1" width="2.28515625" style="10" customWidth="1"/>
    <col min="2" max="2" width="5" style="114" customWidth="1"/>
    <col min="3" max="3" width="15.28515625" style="10" customWidth="1"/>
    <col min="4" max="4" width="11.5703125" style="10" customWidth="1"/>
    <col min="5" max="6" width="4.28515625" style="114" customWidth="1"/>
    <col min="7" max="7" width="4" style="114" customWidth="1"/>
    <col min="8" max="8" width="4.7109375" style="114" customWidth="1"/>
    <col min="9" max="9" width="4.42578125" style="114" customWidth="1"/>
    <col min="10" max="10" width="4.85546875" style="114" customWidth="1"/>
    <col min="11" max="12" width="4.140625" style="114" customWidth="1"/>
    <col min="13" max="13" width="3.7109375" style="114" customWidth="1"/>
    <col min="14" max="14" width="4" style="114" customWidth="1"/>
    <col min="15" max="15" width="3.85546875" style="114" customWidth="1"/>
    <col min="16" max="16" width="3.7109375" style="114" customWidth="1"/>
    <col min="17" max="17" width="3.85546875" style="114" customWidth="1"/>
    <col min="18" max="18" width="3.5703125" style="114" customWidth="1"/>
    <col min="19" max="19" width="3.7109375" style="114" customWidth="1"/>
    <col min="20" max="20" width="4.28515625" style="114" customWidth="1"/>
    <col min="21" max="21" width="3.85546875" style="114" customWidth="1"/>
    <col min="22" max="22" width="4.140625" style="114" customWidth="1"/>
    <col min="23" max="25" width="3.85546875" style="114" customWidth="1"/>
    <col min="26" max="26" width="3.5703125" style="114" customWidth="1"/>
    <col min="27" max="30" width="4.7109375" style="114" customWidth="1"/>
    <col min="31" max="32" width="4.42578125" style="114" customWidth="1"/>
    <col min="33" max="33" width="4.7109375" style="114" customWidth="1"/>
    <col min="34" max="34" width="4.42578125" style="114" customWidth="1"/>
    <col min="35" max="35" width="4.85546875" style="114" customWidth="1"/>
    <col min="36" max="36" width="4.7109375" style="114" customWidth="1"/>
    <col min="37" max="37" width="4.7109375" style="114" bestFit="1" customWidth="1"/>
    <col min="38" max="39" width="4.85546875" style="114" bestFit="1" customWidth="1"/>
    <col min="40" max="40" width="5.140625" style="114" bestFit="1" customWidth="1"/>
    <col min="41" max="41" width="4.85546875" style="114" bestFit="1" customWidth="1"/>
    <col min="42" max="42" width="5.85546875" style="114" bestFit="1" customWidth="1"/>
    <col min="43" max="43" width="6.28515625" style="114" bestFit="1" customWidth="1"/>
    <col min="44" max="44" width="6.140625" style="114" bestFit="1" customWidth="1"/>
    <col min="45" max="45" width="4.42578125" style="114" bestFit="1" customWidth="1"/>
    <col min="46" max="46" width="4.85546875" style="114" bestFit="1" customWidth="1"/>
    <col min="47" max="47" width="5.42578125" style="114" bestFit="1" customWidth="1"/>
    <col min="48" max="48" width="4.85546875" style="114" bestFit="1" customWidth="1"/>
    <col min="49" max="56" width="6.42578125" style="686" customWidth="1"/>
    <col min="57" max="57" width="7.140625" style="10" customWidth="1"/>
    <col min="58" max="58" width="8" style="10" customWidth="1"/>
    <col min="59" max="59" width="14.42578125" style="10" customWidth="1"/>
    <col min="60" max="60" width="1.85546875" style="10" customWidth="1"/>
    <col min="61" max="61" width="9.28515625" style="10" customWidth="1"/>
    <col min="62" max="62" width="8" style="10" customWidth="1"/>
    <col min="63" max="63" width="8.85546875" style="10" customWidth="1"/>
    <col min="64" max="64" width="15.7109375" style="10" customWidth="1"/>
    <col min="65" max="67" width="5.140625" style="10" customWidth="1"/>
    <col min="68" max="68" width="6.85546875" style="10" customWidth="1"/>
    <col min="69" max="16384" width="9.140625" style="10"/>
  </cols>
  <sheetData>
    <row r="1" spans="2:74" ht="7.5" customHeight="1" x14ac:dyDescent="0.25"/>
    <row r="2" spans="2:74" ht="17.25" customHeight="1" thickBot="1" x14ac:dyDescent="0.3">
      <c r="E2" s="196">
        <v>1</v>
      </c>
      <c r="F2" s="196">
        <v>2</v>
      </c>
      <c r="G2" s="196">
        <v>3</v>
      </c>
      <c r="H2" s="196">
        <v>4</v>
      </c>
      <c r="I2" s="196">
        <v>5</v>
      </c>
      <c r="J2" s="196">
        <v>6</v>
      </c>
      <c r="K2" s="196">
        <v>7</v>
      </c>
      <c r="L2" s="196">
        <v>8</v>
      </c>
      <c r="M2" s="196">
        <v>9</v>
      </c>
      <c r="N2" s="196">
        <v>10</v>
      </c>
      <c r="O2" s="196">
        <v>11</v>
      </c>
      <c r="P2" s="196">
        <v>12</v>
      </c>
      <c r="Q2" s="98">
        <v>13</v>
      </c>
      <c r="R2" s="98">
        <v>14</v>
      </c>
      <c r="S2" s="98">
        <v>15</v>
      </c>
      <c r="T2" s="98">
        <v>16</v>
      </c>
      <c r="U2" s="98">
        <v>17</v>
      </c>
      <c r="V2" s="98">
        <v>18</v>
      </c>
      <c r="W2" s="98">
        <v>19</v>
      </c>
      <c r="X2" s="98">
        <v>20</v>
      </c>
      <c r="Y2" s="196">
        <v>21</v>
      </c>
      <c r="Z2" s="196">
        <v>22</v>
      </c>
      <c r="AA2" s="196">
        <v>23</v>
      </c>
      <c r="AB2" s="196">
        <v>24</v>
      </c>
      <c r="AC2" s="196">
        <v>25</v>
      </c>
      <c r="AD2" s="196">
        <v>26</v>
      </c>
      <c r="AE2" s="196">
        <v>27</v>
      </c>
      <c r="AF2" s="98">
        <v>28</v>
      </c>
      <c r="AG2" s="98">
        <v>29</v>
      </c>
      <c r="AH2" s="98">
        <v>30</v>
      </c>
      <c r="AI2" s="98">
        <v>31</v>
      </c>
      <c r="AJ2" s="98">
        <v>33</v>
      </c>
      <c r="AK2" s="98">
        <v>34</v>
      </c>
      <c r="AL2" s="96">
        <v>35</v>
      </c>
      <c r="AM2" s="96">
        <v>36</v>
      </c>
      <c r="AN2" s="96">
        <v>37</v>
      </c>
      <c r="AO2" s="96">
        <v>38</v>
      </c>
      <c r="AP2" s="96">
        <v>39</v>
      </c>
      <c r="AQ2" s="96">
        <v>40</v>
      </c>
      <c r="AR2" s="96">
        <v>41</v>
      </c>
      <c r="AS2" s="96">
        <v>42</v>
      </c>
      <c r="AT2" s="96">
        <v>43</v>
      </c>
      <c r="AU2" s="96">
        <v>44</v>
      </c>
      <c r="AV2" s="96">
        <v>45</v>
      </c>
      <c r="AW2" s="196"/>
      <c r="AX2" s="196"/>
      <c r="AY2" s="196"/>
      <c r="AZ2" s="196"/>
      <c r="BA2" s="196"/>
      <c r="BB2" s="196"/>
      <c r="BC2" s="196"/>
      <c r="BD2" s="196"/>
    </row>
    <row r="3" spans="2:74" s="97" customFormat="1" ht="50.25" customHeight="1" thickBot="1" x14ac:dyDescent="0.3">
      <c r="B3" s="2000" t="s">
        <v>1114</v>
      </c>
      <c r="C3" s="354"/>
      <c r="D3" s="1723"/>
      <c r="E3" s="1739" t="s">
        <v>811</v>
      </c>
      <c r="F3" s="1740" t="s">
        <v>530</v>
      </c>
      <c r="G3" s="1741" t="s">
        <v>812</v>
      </c>
      <c r="H3" s="1742" t="s">
        <v>350</v>
      </c>
      <c r="I3" s="1743" t="s">
        <v>347</v>
      </c>
      <c r="J3" s="1744" t="s">
        <v>348</v>
      </c>
      <c r="K3" s="1745" t="s">
        <v>811</v>
      </c>
      <c r="L3" s="1740" t="s">
        <v>530</v>
      </c>
      <c r="M3" s="1743" t="s">
        <v>347</v>
      </c>
      <c r="N3" s="1744" t="s">
        <v>989</v>
      </c>
      <c r="O3" s="1742" t="s">
        <v>991</v>
      </c>
      <c r="P3" s="1741" t="s">
        <v>992</v>
      </c>
      <c r="Q3" s="1743" t="s">
        <v>993</v>
      </c>
      <c r="R3" s="1744" t="s">
        <v>995</v>
      </c>
      <c r="S3" s="1746" t="s">
        <v>811</v>
      </c>
      <c r="T3" s="1740" t="s">
        <v>530</v>
      </c>
      <c r="U3" s="1745" t="s">
        <v>811</v>
      </c>
      <c r="V3" s="1740" t="s">
        <v>530</v>
      </c>
      <c r="W3" s="1742" t="s">
        <v>998</v>
      </c>
      <c r="X3" s="1747" t="s">
        <v>349</v>
      </c>
      <c r="Y3" s="1748" t="s">
        <v>347</v>
      </c>
      <c r="Z3" s="1749" t="s">
        <v>348</v>
      </c>
      <c r="AA3" s="1750" t="s">
        <v>811</v>
      </c>
      <c r="AB3" s="1751" t="s">
        <v>530</v>
      </c>
      <c r="AC3" s="1742" t="s">
        <v>1082</v>
      </c>
      <c r="AD3" s="1794" t="s">
        <v>347</v>
      </c>
      <c r="AE3" s="1749" t="s">
        <v>1084</v>
      </c>
      <c r="AF3" s="1795" t="s">
        <v>812</v>
      </c>
      <c r="AG3" s="1750" t="s">
        <v>811</v>
      </c>
      <c r="AH3" s="1751" t="s">
        <v>530</v>
      </c>
      <c r="AI3" s="1742" t="s">
        <v>1083</v>
      </c>
      <c r="AJ3" s="2019" t="s">
        <v>1075</v>
      </c>
      <c r="AK3" s="1741" t="s">
        <v>1077</v>
      </c>
      <c r="AL3" s="1745" t="s">
        <v>1062</v>
      </c>
      <c r="AM3" s="1742" t="s">
        <v>1064</v>
      </c>
      <c r="AN3" s="1951" t="s">
        <v>1065</v>
      </c>
      <c r="AO3" s="1741" t="s">
        <v>1067</v>
      </c>
      <c r="AP3" s="2020" t="s">
        <v>811</v>
      </c>
      <c r="AQ3" s="2021" t="s">
        <v>530</v>
      </c>
      <c r="AR3" s="2022" t="s">
        <v>812</v>
      </c>
      <c r="AS3" s="2023" t="s">
        <v>1070</v>
      </c>
      <c r="AT3" s="1742" t="s">
        <v>1072</v>
      </c>
      <c r="AU3" s="1741" t="s">
        <v>1073</v>
      </c>
      <c r="AV3" s="1952" t="s">
        <v>1074</v>
      </c>
      <c r="AW3" s="2024" t="s">
        <v>852</v>
      </c>
      <c r="AX3" s="2024" t="s">
        <v>852</v>
      </c>
      <c r="AY3" s="2024" t="s">
        <v>852</v>
      </c>
      <c r="AZ3" s="2024" t="s">
        <v>852</v>
      </c>
      <c r="BA3" s="2024" t="s">
        <v>852</v>
      </c>
      <c r="BB3" s="2025" t="s">
        <v>852</v>
      </c>
      <c r="BC3" s="2026" t="s">
        <v>19</v>
      </c>
      <c r="BD3" s="803" t="s">
        <v>181</v>
      </c>
      <c r="BE3" s="766" t="s">
        <v>181</v>
      </c>
      <c r="BF3" s="243" t="s">
        <v>1</v>
      </c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</row>
    <row r="4" spans="2:74" s="118" customFormat="1" ht="63" customHeight="1" thickBot="1" x14ac:dyDescent="0.3">
      <c r="B4" s="1722" t="s">
        <v>20</v>
      </c>
      <c r="C4" s="116" t="s">
        <v>4</v>
      </c>
      <c r="D4" s="117" t="s">
        <v>21</v>
      </c>
      <c r="E4" s="1724" t="s">
        <v>987</v>
      </c>
      <c r="F4" s="1222" t="s">
        <v>987</v>
      </c>
      <c r="G4" s="985" t="s">
        <v>813</v>
      </c>
      <c r="H4" s="986" t="s">
        <v>814</v>
      </c>
      <c r="I4" s="1725" t="s">
        <v>875</v>
      </c>
      <c r="J4" s="1726" t="s">
        <v>876</v>
      </c>
      <c r="K4" s="1727" t="s">
        <v>988</v>
      </c>
      <c r="L4" s="1222" t="s">
        <v>988</v>
      </c>
      <c r="M4" s="1725" t="s">
        <v>816</v>
      </c>
      <c r="N4" s="1726" t="s">
        <v>990</v>
      </c>
      <c r="O4" s="986" t="s">
        <v>817</v>
      </c>
      <c r="P4" s="1728" t="s">
        <v>825</v>
      </c>
      <c r="Q4" s="1725" t="s">
        <v>994</v>
      </c>
      <c r="R4" s="1726" t="s">
        <v>819</v>
      </c>
      <c r="S4" s="1727" t="s">
        <v>922</v>
      </c>
      <c r="T4" s="1222" t="s">
        <v>996</v>
      </c>
      <c r="U4" s="1727" t="s">
        <v>997</v>
      </c>
      <c r="V4" s="1222" t="s">
        <v>820</v>
      </c>
      <c r="W4" s="986" t="s">
        <v>999</v>
      </c>
      <c r="X4" s="987" t="s">
        <v>531</v>
      </c>
      <c r="Y4" s="1729" t="s">
        <v>953</v>
      </c>
      <c r="Z4" s="1730" t="s">
        <v>950</v>
      </c>
      <c r="AA4" s="1731" t="s">
        <v>1085</v>
      </c>
      <c r="AB4" s="1732" t="s">
        <v>966</v>
      </c>
      <c r="AC4" s="1733" t="s">
        <v>952</v>
      </c>
      <c r="AD4" s="1734" t="s">
        <v>955</v>
      </c>
      <c r="AE4" s="1735" t="s">
        <v>951</v>
      </c>
      <c r="AF4" s="1736" t="s">
        <v>956</v>
      </c>
      <c r="AG4" s="1737" t="s">
        <v>957</v>
      </c>
      <c r="AH4" s="1738" t="s">
        <v>957</v>
      </c>
      <c r="AI4" s="1733" t="s">
        <v>1061</v>
      </c>
      <c r="AJ4" s="2010" t="s">
        <v>1076</v>
      </c>
      <c r="AK4" s="1736" t="s">
        <v>1078</v>
      </c>
      <c r="AL4" s="1737" t="s">
        <v>1063</v>
      </c>
      <c r="AM4" s="1733" t="s">
        <v>1063</v>
      </c>
      <c r="AN4" s="2010" t="s">
        <v>1066</v>
      </c>
      <c r="AO4" s="1736" t="s">
        <v>1068</v>
      </c>
      <c r="AP4" s="1737" t="s">
        <v>959</v>
      </c>
      <c r="AQ4" s="1738" t="s">
        <v>959</v>
      </c>
      <c r="AR4" s="1736" t="s">
        <v>1069</v>
      </c>
      <c r="AS4" s="2011" t="s">
        <v>1071</v>
      </c>
      <c r="AT4" s="1733" t="s">
        <v>1071</v>
      </c>
      <c r="AU4" s="1736" t="s">
        <v>960</v>
      </c>
      <c r="AV4" s="2012" t="s">
        <v>961</v>
      </c>
      <c r="AW4" s="2013" t="s">
        <v>800</v>
      </c>
      <c r="AX4" s="2014" t="s">
        <v>801</v>
      </c>
      <c r="AY4" s="2015" t="s">
        <v>802</v>
      </c>
      <c r="AZ4" s="2015" t="s">
        <v>803</v>
      </c>
      <c r="BA4" s="2016" t="s">
        <v>908</v>
      </c>
      <c r="BB4" s="2017" t="s">
        <v>909</v>
      </c>
      <c r="BC4" s="2018" t="s">
        <v>852</v>
      </c>
      <c r="BD4" s="804" t="s">
        <v>853</v>
      </c>
      <c r="BE4" s="767" t="s">
        <v>346</v>
      </c>
      <c r="BF4" s="244" t="s">
        <v>499</v>
      </c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</row>
    <row r="5" spans="2:74" ht="15.75" customHeight="1" x14ac:dyDescent="0.25">
      <c r="B5" s="2001">
        <f>+RANK(BE5,$BE$5:$BE$36,0)</f>
        <v>1</v>
      </c>
      <c r="C5" s="1181" t="s">
        <v>5</v>
      </c>
      <c r="D5" s="1182" t="s">
        <v>22</v>
      </c>
      <c r="E5" s="1183">
        <v>1</v>
      </c>
      <c r="F5" s="1184"/>
      <c r="G5" s="1184">
        <v>1</v>
      </c>
      <c r="H5" s="1184"/>
      <c r="I5" s="1184">
        <v>1</v>
      </c>
      <c r="J5" s="1184"/>
      <c r="K5" s="1184">
        <v>1</v>
      </c>
      <c r="L5" s="1184"/>
      <c r="M5" s="1184">
        <v>1</v>
      </c>
      <c r="N5" s="1184">
        <v>1</v>
      </c>
      <c r="O5" s="1184">
        <v>2</v>
      </c>
      <c r="P5" s="1184"/>
      <c r="Q5" s="1184">
        <v>1</v>
      </c>
      <c r="R5" s="1184"/>
      <c r="S5" s="1184"/>
      <c r="T5" s="1184"/>
      <c r="U5" s="1184"/>
      <c r="V5" s="1184"/>
      <c r="W5" s="1184">
        <v>2</v>
      </c>
      <c r="X5" s="1366"/>
      <c r="Y5" s="1183">
        <v>1</v>
      </c>
      <c r="Z5" s="1184"/>
      <c r="AA5" s="1184"/>
      <c r="AB5" s="1184"/>
      <c r="AC5" s="1184"/>
      <c r="AD5" s="1358"/>
      <c r="AE5" s="1184"/>
      <c r="AF5" s="1184"/>
      <c r="AG5" s="1184"/>
      <c r="AH5" s="1185"/>
      <c r="AI5" s="1184">
        <v>1</v>
      </c>
      <c r="AJ5" s="1184">
        <v>10</v>
      </c>
      <c r="AK5" s="1184">
        <v>4</v>
      </c>
      <c r="AL5" s="1184"/>
      <c r="AM5" s="1184"/>
      <c r="AN5" s="1184"/>
      <c r="AO5" s="1184"/>
      <c r="AP5" s="1184"/>
      <c r="AQ5" s="1184"/>
      <c r="AR5" s="1184"/>
      <c r="AS5" s="1184"/>
      <c r="AT5" s="1184"/>
      <c r="AU5" s="1184"/>
      <c r="AV5" s="1185"/>
      <c r="AW5" s="1186">
        <v>14</v>
      </c>
      <c r="AX5" s="1187">
        <v>14</v>
      </c>
      <c r="AY5" s="1187">
        <v>14</v>
      </c>
      <c r="AZ5" s="1187">
        <v>16</v>
      </c>
      <c r="BA5" s="1187">
        <v>7</v>
      </c>
      <c r="BB5" s="1188">
        <v>9</v>
      </c>
      <c r="BC5" s="1188">
        <f t="shared" ref="BC5:BC14" si="0">SUM(AW5:BB5)</f>
        <v>74</v>
      </c>
      <c r="BD5" s="1198">
        <f t="shared" ref="BD5:BD23" si="1">SUM(E5:AV5)</f>
        <v>27</v>
      </c>
      <c r="BE5" s="1189">
        <f>SUM(BD5+BC5)</f>
        <v>101</v>
      </c>
      <c r="BF5" s="1188">
        <f>SUM(BE5*10)</f>
        <v>1010</v>
      </c>
      <c r="BG5" s="1190" t="s">
        <v>5</v>
      </c>
    </row>
    <row r="6" spans="2:74" ht="15.75" customHeight="1" x14ac:dyDescent="0.25">
      <c r="B6" s="328">
        <v>6</v>
      </c>
      <c r="C6" s="20" t="s">
        <v>1055</v>
      </c>
      <c r="D6" s="102" t="s">
        <v>23</v>
      </c>
      <c r="E6" s="259">
        <v>1</v>
      </c>
      <c r="F6" s="120">
        <v>1</v>
      </c>
      <c r="G6" s="120">
        <v>1</v>
      </c>
      <c r="H6" s="120"/>
      <c r="I6" s="120">
        <v>2</v>
      </c>
      <c r="J6" s="120"/>
      <c r="K6" s="120">
        <v>1</v>
      </c>
      <c r="L6" s="120">
        <v>1</v>
      </c>
      <c r="M6" s="120">
        <v>1</v>
      </c>
      <c r="N6" s="120"/>
      <c r="O6" s="120"/>
      <c r="P6" s="120"/>
      <c r="Q6" s="120">
        <v>2</v>
      </c>
      <c r="R6" s="120"/>
      <c r="S6" s="120">
        <v>1</v>
      </c>
      <c r="T6" s="120">
        <v>1</v>
      </c>
      <c r="U6" s="120">
        <v>1</v>
      </c>
      <c r="V6" s="120">
        <v>1</v>
      </c>
      <c r="W6" s="120"/>
      <c r="X6" s="1367">
        <v>1</v>
      </c>
      <c r="Y6" s="259">
        <v>2</v>
      </c>
      <c r="Z6" s="120"/>
      <c r="AA6" s="120">
        <v>3</v>
      </c>
      <c r="AB6" s="120">
        <v>1</v>
      </c>
      <c r="AC6" s="120"/>
      <c r="AD6" s="1359">
        <v>3</v>
      </c>
      <c r="AE6" s="120"/>
      <c r="AF6" s="120">
        <v>2</v>
      </c>
      <c r="AG6" s="120">
        <v>3</v>
      </c>
      <c r="AH6" s="121">
        <v>1</v>
      </c>
      <c r="AI6" s="120"/>
      <c r="AJ6" s="120">
        <v>1</v>
      </c>
      <c r="AK6" s="120"/>
      <c r="AL6" s="120"/>
      <c r="AM6" s="120"/>
      <c r="AN6" s="120"/>
      <c r="AO6" s="120"/>
      <c r="AP6" s="120"/>
      <c r="AQ6" s="120"/>
      <c r="AR6" s="120"/>
      <c r="AS6" s="120"/>
      <c r="AT6" s="120"/>
      <c r="AU6" s="120"/>
      <c r="AV6" s="121"/>
      <c r="AW6" s="809">
        <v>2</v>
      </c>
      <c r="AX6" s="687">
        <v>2</v>
      </c>
      <c r="AY6" s="687">
        <v>1</v>
      </c>
      <c r="AZ6" s="687">
        <v>1</v>
      </c>
      <c r="BA6" s="687">
        <v>3</v>
      </c>
      <c r="BB6" s="122">
        <v>1</v>
      </c>
      <c r="BC6" s="122">
        <f t="shared" si="0"/>
        <v>10</v>
      </c>
      <c r="BD6" s="122">
        <f t="shared" si="1"/>
        <v>31</v>
      </c>
      <c r="BE6" s="310">
        <f>SUM(BC6+BD6)</f>
        <v>41</v>
      </c>
      <c r="BF6" s="122">
        <f t="shared" ref="BF6:BF15" si="2">SUM(BE6*10)</f>
        <v>410</v>
      </c>
      <c r="BG6" s="786" t="s">
        <v>1056</v>
      </c>
    </row>
    <row r="7" spans="2:74" ht="15.75" customHeight="1" x14ac:dyDescent="0.25">
      <c r="B7" s="119">
        <f>+RANK(BE7,$BE$5:$BE$36,0)</f>
        <v>16</v>
      </c>
      <c r="C7" s="1191" t="s">
        <v>8</v>
      </c>
      <c r="D7" s="1192" t="s">
        <v>22</v>
      </c>
      <c r="E7" s="1193"/>
      <c r="F7" s="1194"/>
      <c r="G7" s="1194"/>
      <c r="H7" s="1194"/>
      <c r="I7" s="1194"/>
      <c r="J7" s="1194"/>
      <c r="K7" s="1194"/>
      <c r="L7" s="1194"/>
      <c r="M7" s="1194"/>
      <c r="N7" s="1194"/>
      <c r="O7" s="1194"/>
      <c r="P7" s="1194"/>
      <c r="Q7" s="1194"/>
      <c r="R7" s="1194"/>
      <c r="S7" s="1194"/>
      <c r="T7" s="1194"/>
      <c r="U7" s="1194"/>
      <c r="V7" s="1194"/>
      <c r="W7" s="1194"/>
      <c r="X7" s="1368"/>
      <c r="Y7" s="1193"/>
      <c r="Z7" s="1194"/>
      <c r="AA7" s="1194">
        <v>6</v>
      </c>
      <c r="AB7" s="1194"/>
      <c r="AC7" s="1194"/>
      <c r="AD7" s="1360"/>
      <c r="AE7" s="1194">
        <v>3</v>
      </c>
      <c r="AF7" s="1194"/>
      <c r="AG7" s="1194">
        <v>4</v>
      </c>
      <c r="AH7" s="1195">
        <v>1</v>
      </c>
      <c r="AI7" s="1194"/>
      <c r="AJ7" s="1194"/>
      <c r="AK7" s="1194"/>
      <c r="AL7" s="1194"/>
      <c r="AM7" s="1194"/>
      <c r="AN7" s="1194"/>
      <c r="AO7" s="1194"/>
      <c r="AP7" s="1194"/>
      <c r="AQ7" s="1194"/>
      <c r="AR7" s="1194"/>
      <c r="AS7" s="1194"/>
      <c r="AT7" s="1194"/>
      <c r="AU7" s="1194"/>
      <c r="AV7" s="1195"/>
      <c r="AW7" s="1196"/>
      <c r="AX7" s="1197"/>
      <c r="AY7" s="1197"/>
      <c r="AZ7" s="1197"/>
      <c r="BA7" s="1197">
        <v>1</v>
      </c>
      <c r="BB7" s="1198">
        <v>1</v>
      </c>
      <c r="BC7" s="1198">
        <f t="shared" si="0"/>
        <v>2</v>
      </c>
      <c r="BD7" s="1198">
        <f t="shared" si="1"/>
        <v>14</v>
      </c>
      <c r="BE7" s="1401">
        <f>SUM(BD7+BC7)</f>
        <v>16</v>
      </c>
      <c r="BF7" s="1198">
        <f t="shared" si="2"/>
        <v>160</v>
      </c>
      <c r="BG7" s="1199" t="s">
        <v>8</v>
      </c>
    </row>
    <row r="8" spans="2:74" ht="15.75" customHeight="1" x14ac:dyDescent="0.25">
      <c r="B8" s="1148">
        <v>5</v>
      </c>
      <c r="C8" s="805" t="s">
        <v>24</v>
      </c>
      <c r="D8" s="806" t="s">
        <v>16</v>
      </c>
      <c r="E8" s="314"/>
      <c r="F8" s="315"/>
      <c r="G8" s="315">
        <v>3</v>
      </c>
      <c r="H8" s="315">
        <v>8</v>
      </c>
      <c r="I8" s="315"/>
      <c r="J8" s="315"/>
      <c r="K8" s="315">
        <v>2</v>
      </c>
      <c r="L8" s="315">
        <v>2</v>
      </c>
      <c r="M8" s="315">
        <v>2</v>
      </c>
      <c r="N8" s="315"/>
      <c r="O8" s="315">
        <v>4</v>
      </c>
      <c r="P8" s="315">
        <v>2</v>
      </c>
      <c r="Q8" s="315">
        <v>1</v>
      </c>
      <c r="R8" s="315">
        <v>1</v>
      </c>
      <c r="S8" s="315">
        <v>2</v>
      </c>
      <c r="T8" s="315">
        <v>1</v>
      </c>
      <c r="U8" s="315">
        <v>3</v>
      </c>
      <c r="V8" s="315"/>
      <c r="W8" s="315">
        <v>4</v>
      </c>
      <c r="X8" s="1369">
        <v>3</v>
      </c>
      <c r="Y8" s="314">
        <v>1</v>
      </c>
      <c r="Z8" s="315">
        <v>1</v>
      </c>
      <c r="AA8" s="315">
        <v>2</v>
      </c>
      <c r="AB8" s="315">
        <v>4</v>
      </c>
      <c r="AC8" s="315">
        <v>4</v>
      </c>
      <c r="AD8" s="1361">
        <v>1</v>
      </c>
      <c r="AE8" s="315">
        <v>1</v>
      </c>
      <c r="AF8" s="315">
        <v>4</v>
      </c>
      <c r="AG8" s="315">
        <v>1</v>
      </c>
      <c r="AH8" s="316">
        <v>2</v>
      </c>
      <c r="AI8" s="315">
        <v>4</v>
      </c>
      <c r="AJ8" s="315">
        <v>3</v>
      </c>
      <c r="AK8" s="315">
        <v>4</v>
      </c>
      <c r="AL8" s="315"/>
      <c r="AM8" s="315"/>
      <c r="AN8" s="315"/>
      <c r="AO8" s="315"/>
      <c r="AP8" s="315"/>
      <c r="AQ8" s="315"/>
      <c r="AR8" s="315"/>
      <c r="AS8" s="315"/>
      <c r="AT8" s="315"/>
      <c r="AU8" s="315"/>
      <c r="AV8" s="316"/>
      <c r="AW8" s="810">
        <v>1</v>
      </c>
      <c r="AX8" s="688">
        <v>2</v>
      </c>
      <c r="AY8" s="688">
        <v>3</v>
      </c>
      <c r="AZ8" s="688">
        <v>3</v>
      </c>
      <c r="BA8" s="688">
        <v>2</v>
      </c>
      <c r="BB8" s="317">
        <v>1</v>
      </c>
      <c r="BC8" s="317">
        <f t="shared" si="0"/>
        <v>12</v>
      </c>
      <c r="BD8" s="317">
        <f t="shared" si="1"/>
        <v>70</v>
      </c>
      <c r="BE8" s="313">
        <f>SUM(BC8+BD8)</f>
        <v>82</v>
      </c>
      <c r="BF8" s="317">
        <f t="shared" si="2"/>
        <v>820</v>
      </c>
      <c r="BG8" s="807" t="s">
        <v>24</v>
      </c>
    </row>
    <row r="9" spans="2:74" ht="15.75" customHeight="1" x14ac:dyDescent="0.25">
      <c r="B9" s="119">
        <f t="shared" ref="B9:B30" si="3">+RANK(BE9,$BE$5:$BE$36,0)</f>
        <v>11</v>
      </c>
      <c r="C9" s="100" t="s">
        <v>6</v>
      </c>
      <c r="D9" s="103" t="s">
        <v>23</v>
      </c>
      <c r="E9" s="259">
        <v>1</v>
      </c>
      <c r="F9" s="120"/>
      <c r="G9" s="120"/>
      <c r="H9" s="120"/>
      <c r="I9" s="120"/>
      <c r="J9" s="120">
        <v>1</v>
      </c>
      <c r="K9" s="120">
        <v>1</v>
      </c>
      <c r="L9" s="120">
        <v>1</v>
      </c>
      <c r="M9" s="120">
        <v>1</v>
      </c>
      <c r="N9" s="120">
        <v>2</v>
      </c>
      <c r="O9" s="120"/>
      <c r="P9" s="120">
        <v>2</v>
      </c>
      <c r="Q9" s="120"/>
      <c r="R9" s="120">
        <v>2</v>
      </c>
      <c r="S9" s="120"/>
      <c r="T9" s="120">
        <v>2</v>
      </c>
      <c r="U9" s="120"/>
      <c r="V9" s="120">
        <v>1</v>
      </c>
      <c r="W9" s="120"/>
      <c r="X9" s="1367"/>
      <c r="Y9" s="259"/>
      <c r="Z9" s="120">
        <v>2</v>
      </c>
      <c r="AA9" s="120"/>
      <c r="AB9" s="120">
        <v>2</v>
      </c>
      <c r="AC9" s="120"/>
      <c r="AD9" s="1359"/>
      <c r="AE9" s="120">
        <v>2</v>
      </c>
      <c r="AF9" s="120">
        <v>2</v>
      </c>
      <c r="AG9" s="120">
        <v>2</v>
      </c>
      <c r="AH9" s="121"/>
      <c r="AI9" s="120"/>
      <c r="AJ9" s="120"/>
      <c r="AK9" s="120">
        <v>2</v>
      </c>
      <c r="AL9" s="120"/>
      <c r="AM9" s="120"/>
      <c r="AN9" s="120"/>
      <c r="AO9" s="120"/>
      <c r="AP9" s="120"/>
      <c r="AQ9" s="120"/>
      <c r="AR9" s="120"/>
      <c r="AS9" s="120"/>
      <c r="AT9" s="120"/>
      <c r="AU9" s="120"/>
      <c r="AV9" s="121"/>
      <c r="AW9" s="809"/>
      <c r="AX9" s="687"/>
      <c r="AY9" s="687"/>
      <c r="AZ9" s="687"/>
      <c r="BA9" s="687">
        <v>3</v>
      </c>
      <c r="BB9" s="122">
        <v>3</v>
      </c>
      <c r="BC9" s="122">
        <f t="shared" si="0"/>
        <v>6</v>
      </c>
      <c r="BD9" s="122">
        <f t="shared" si="1"/>
        <v>26</v>
      </c>
      <c r="BE9" s="310">
        <f>SUM(BC9+BD9)</f>
        <v>32</v>
      </c>
      <c r="BF9" s="122">
        <f>SUM(BE9*10)</f>
        <v>320</v>
      </c>
      <c r="BG9" s="787" t="s">
        <v>6</v>
      </c>
    </row>
    <row r="10" spans="2:74" ht="15.75" customHeight="1" x14ac:dyDescent="0.25">
      <c r="B10" s="1147">
        <f t="shared" si="3"/>
        <v>2</v>
      </c>
      <c r="C10" s="21" t="s">
        <v>9</v>
      </c>
      <c r="D10" s="103" t="s">
        <v>23</v>
      </c>
      <c r="E10" s="259">
        <v>1</v>
      </c>
      <c r="F10" s="120">
        <v>4</v>
      </c>
      <c r="G10" s="120">
        <v>4</v>
      </c>
      <c r="H10" s="120">
        <v>6</v>
      </c>
      <c r="I10" s="120"/>
      <c r="J10" s="120">
        <v>3</v>
      </c>
      <c r="K10" s="120"/>
      <c r="L10" s="120">
        <v>1</v>
      </c>
      <c r="M10" s="120"/>
      <c r="N10" s="120">
        <v>1</v>
      </c>
      <c r="O10" s="120">
        <v>3</v>
      </c>
      <c r="P10" s="120">
        <v>3</v>
      </c>
      <c r="Q10" s="120"/>
      <c r="R10" s="120">
        <v>2</v>
      </c>
      <c r="S10" s="120">
        <v>1</v>
      </c>
      <c r="T10" s="120">
        <v>1</v>
      </c>
      <c r="U10" s="120">
        <v>1</v>
      </c>
      <c r="V10" s="120">
        <v>2</v>
      </c>
      <c r="W10" s="120">
        <v>5</v>
      </c>
      <c r="X10" s="1367">
        <v>3</v>
      </c>
      <c r="Y10" s="259"/>
      <c r="Z10" s="120"/>
      <c r="AA10" s="120">
        <v>2</v>
      </c>
      <c r="AB10" s="120">
        <v>2</v>
      </c>
      <c r="AC10" s="120">
        <v>3</v>
      </c>
      <c r="AD10" s="1359"/>
      <c r="AE10" s="120"/>
      <c r="AF10" s="120">
        <v>4</v>
      </c>
      <c r="AG10" s="120">
        <v>3</v>
      </c>
      <c r="AH10" s="121"/>
      <c r="AI10" s="120">
        <v>6</v>
      </c>
      <c r="AJ10" s="120">
        <v>6</v>
      </c>
      <c r="AK10" s="120">
        <v>8</v>
      </c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1"/>
      <c r="AW10" s="809">
        <v>2</v>
      </c>
      <c r="AX10" s="687">
        <v>2</v>
      </c>
      <c r="AY10" s="687">
        <v>3</v>
      </c>
      <c r="AZ10" s="687">
        <v>3</v>
      </c>
      <c r="BA10" s="687">
        <v>4</v>
      </c>
      <c r="BB10" s="122">
        <v>5</v>
      </c>
      <c r="BC10" s="122">
        <f t="shared" si="0"/>
        <v>19</v>
      </c>
      <c r="BD10" s="122">
        <f t="shared" si="1"/>
        <v>75</v>
      </c>
      <c r="BE10" s="310">
        <f>SUM(BC10+BD10)</f>
        <v>94</v>
      </c>
      <c r="BF10" s="122">
        <f t="shared" si="2"/>
        <v>940</v>
      </c>
      <c r="BG10" s="788" t="s">
        <v>9</v>
      </c>
    </row>
    <row r="11" spans="2:74" ht="15.75" customHeight="1" x14ac:dyDescent="0.25">
      <c r="B11" s="329">
        <f t="shared" si="3"/>
        <v>4</v>
      </c>
      <c r="C11" s="22" t="s">
        <v>10</v>
      </c>
      <c r="D11" s="104" t="s">
        <v>25</v>
      </c>
      <c r="E11" s="260"/>
      <c r="F11" s="123"/>
      <c r="G11" s="123">
        <v>4</v>
      </c>
      <c r="H11" s="123">
        <v>4</v>
      </c>
      <c r="I11" s="123">
        <v>2</v>
      </c>
      <c r="J11" s="123">
        <v>2</v>
      </c>
      <c r="K11" s="123">
        <v>6</v>
      </c>
      <c r="L11" s="123">
        <v>2</v>
      </c>
      <c r="M11" s="123">
        <v>3</v>
      </c>
      <c r="N11" s="123">
        <v>2</v>
      </c>
      <c r="O11" s="123">
        <v>3</v>
      </c>
      <c r="P11" s="123">
        <v>3</v>
      </c>
      <c r="Q11" s="123">
        <v>2</v>
      </c>
      <c r="R11" s="123">
        <v>1</v>
      </c>
      <c r="S11" s="123">
        <v>4</v>
      </c>
      <c r="T11" s="123">
        <v>2</v>
      </c>
      <c r="U11" s="123">
        <v>6</v>
      </c>
      <c r="V11" s="123">
        <v>2</v>
      </c>
      <c r="W11" s="123"/>
      <c r="X11" s="1370">
        <v>3</v>
      </c>
      <c r="Y11" s="260">
        <v>3</v>
      </c>
      <c r="Z11" s="123">
        <v>3</v>
      </c>
      <c r="AA11" s="123">
        <v>6</v>
      </c>
      <c r="AB11" s="123"/>
      <c r="AC11" s="123"/>
      <c r="AD11" s="1362">
        <v>3</v>
      </c>
      <c r="AE11" s="123">
        <v>3</v>
      </c>
      <c r="AF11" s="123"/>
      <c r="AG11" s="123">
        <v>6</v>
      </c>
      <c r="AH11" s="124">
        <v>2</v>
      </c>
      <c r="AI11" s="123"/>
      <c r="AJ11" s="123"/>
      <c r="AK11" s="123">
        <v>6</v>
      </c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4"/>
      <c r="AW11" s="811">
        <v>1</v>
      </c>
      <c r="AX11" s="689">
        <v>2</v>
      </c>
      <c r="AY11" s="689"/>
      <c r="AZ11" s="689"/>
      <c r="BA11" s="689">
        <v>2</v>
      </c>
      <c r="BB11" s="125">
        <v>1</v>
      </c>
      <c r="BC11" s="125">
        <f t="shared" si="0"/>
        <v>6</v>
      </c>
      <c r="BD11" s="125">
        <f t="shared" si="1"/>
        <v>83</v>
      </c>
      <c r="BE11" s="312">
        <f>SUM(BC11+BD11)</f>
        <v>89</v>
      </c>
      <c r="BF11" s="125">
        <f t="shared" si="2"/>
        <v>890</v>
      </c>
      <c r="BG11" s="789" t="s">
        <v>10</v>
      </c>
    </row>
    <row r="12" spans="2:74" ht="14.25" customHeight="1" x14ac:dyDescent="0.25">
      <c r="B12" s="119">
        <f t="shared" si="3"/>
        <v>15</v>
      </c>
      <c r="C12" s="22" t="s">
        <v>26</v>
      </c>
      <c r="D12" s="104" t="s">
        <v>25</v>
      </c>
      <c r="E12" s="260"/>
      <c r="F12" s="123"/>
      <c r="G12" s="123">
        <v>2</v>
      </c>
      <c r="H12" s="123">
        <v>2</v>
      </c>
      <c r="I12" s="123"/>
      <c r="J12" s="123">
        <v>1</v>
      </c>
      <c r="K12" s="123"/>
      <c r="L12" s="123"/>
      <c r="M12" s="123"/>
      <c r="N12" s="123">
        <v>1</v>
      </c>
      <c r="O12" s="123">
        <v>1</v>
      </c>
      <c r="P12" s="123"/>
      <c r="Q12" s="123"/>
      <c r="R12" s="123"/>
      <c r="S12" s="123"/>
      <c r="T12" s="123">
        <v>1</v>
      </c>
      <c r="U12" s="123">
        <v>1</v>
      </c>
      <c r="V12" s="123">
        <v>2</v>
      </c>
      <c r="W12" s="123">
        <v>1</v>
      </c>
      <c r="X12" s="1370"/>
      <c r="Y12" s="260"/>
      <c r="Z12" s="123"/>
      <c r="AA12" s="123">
        <v>1</v>
      </c>
      <c r="AB12" s="123"/>
      <c r="AC12" s="123"/>
      <c r="AD12" s="1362"/>
      <c r="AE12" s="123">
        <v>1</v>
      </c>
      <c r="AF12" s="123">
        <v>2</v>
      </c>
      <c r="AG12" s="123"/>
      <c r="AH12" s="124"/>
      <c r="AI12" s="123"/>
      <c r="AJ12" s="123">
        <v>5</v>
      </c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4"/>
      <c r="AW12" s="811"/>
      <c r="AX12" s="689"/>
      <c r="AY12" s="689"/>
      <c r="AZ12" s="689"/>
      <c r="BA12" s="689"/>
      <c r="BB12" s="125"/>
      <c r="BC12" s="125">
        <f t="shared" si="0"/>
        <v>0</v>
      </c>
      <c r="BD12" s="125">
        <f t="shared" si="1"/>
        <v>21</v>
      </c>
      <c r="BE12" s="312">
        <f>SUM(BC12+BD12)</f>
        <v>21</v>
      </c>
      <c r="BF12" s="125">
        <f t="shared" si="2"/>
        <v>210</v>
      </c>
      <c r="BG12" s="789" t="s">
        <v>26</v>
      </c>
    </row>
    <row r="13" spans="2:74" ht="15.75" x14ac:dyDescent="0.25">
      <c r="B13" s="119">
        <f t="shared" si="3"/>
        <v>29</v>
      </c>
      <c r="C13" s="23" t="s">
        <v>15</v>
      </c>
      <c r="D13" s="105" t="s">
        <v>27</v>
      </c>
      <c r="E13" s="261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371"/>
      <c r="Y13" s="261"/>
      <c r="Z13" s="126"/>
      <c r="AA13" s="126"/>
      <c r="AB13" s="126"/>
      <c r="AC13" s="126"/>
      <c r="AD13" s="1363"/>
      <c r="AE13" s="126"/>
      <c r="AF13" s="126"/>
      <c r="AG13" s="126"/>
      <c r="AH13" s="127"/>
      <c r="AI13" s="126"/>
      <c r="AJ13" s="126"/>
      <c r="AK13" s="126"/>
      <c r="AL13" s="126"/>
      <c r="AM13" s="126"/>
      <c r="AN13" s="126"/>
      <c r="AO13" s="126"/>
      <c r="AP13" s="126"/>
      <c r="AQ13" s="126"/>
      <c r="AR13" s="126"/>
      <c r="AS13" s="126"/>
      <c r="AT13" s="126"/>
      <c r="AU13" s="126"/>
      <c r="AV13" s="127"/>
      <c r="AW13" s="812"/>
      <c r="AX13" s="808"/>
      <c r="AY13" s="808"/>
      <c r="AZ13" s="808"/>
      <c r="BA13" s="808"/>
      <c r="BB13" s="128"/>
      <c r="BC13" s="128">
        <f t="shared" si="0"/>
        <v>0</v>
      </c>
      <c r="BD13" s="128">
        <f t="shared" si="1"/>
        <v>0</v>
      </c>
      <c r="BE13" s="341">
        <f>SUM(E13:AV13)</f>
        <v>0</v>
      </c>
      <c r="BF13" s="128">
        <f t="shared" si="2"/>
        <v>0</v>
      </c>
      <c r="BG13" s="790" t="s">
        <v>15</v>
      </c>
    </row>
    <row r="14" spans="2:74" ht="15.75" x14ac:dyDescent="0.25">
      <c r="B14" s="119">
        <f t="shared" si="3"/>
        <v>28</v>
      </c>
      <c r="C14" s="1398" t="s">
        <v>967</v>
      </c>
      <c r="D14" s="1399" t="s">
        <v>23</v>
      </c>
      <c r="E14" s="259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367"/>
      <c r="Y14" s="259">
        <v>1</v>
      </c>
      <c r="Z14" s="120"/>
      <c r="AA14" s="120"/>
      <c r="AB14" s="120"/>
      <c r="AC14" s="120"/>
      <c r="AD14" s="1359"/>
      <c r="AE14" s="120"/>
      <c r="AF14" s="120"/>
      <c r="AG14" s="120"/>
      <c r="AH14" s="121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120"/>
      <c r="AU14" s="120"/>
      <c r="AV14" s="121"/>
      <c r="AW14" s="809"/>
      <c r="AX14" s="687"/>
      <c r="AY14" s="687"/>
      <c r="AZ14" s="687"/>
      <c r="BA14" s="687"/>
      <c r="BB14" s="122"/>
      <c r="BC14" s="122">
        <f t="shared" si="0"/>
        <v>0</v>
      </c>
      <c r="BD14" s="122">
        <f t="shared" si="1"/>
        <v>1</v>
      </c>
      <c r="BE14" s="310">
        <f>SUM(BC14+BD14)</f>
        <v>1</v>
      </c>
      <c r="BF14" s="122">
        <f t="shared" si="2"/>
        <v>10</v>
      </c>
      <c r="BG14" s="1400" t="s">
        <v>967</v>
      </c>
    </row>
    <row r="15" spans="2:74" ht="15.75" customHeight="1" x14ac:dyDescent="0.25">
      <c r="B15" s="119">
        <f t="shared" si="3"/>
        <v>12</v>
      </c>
      <c r="C15" s="1200" t="s">
        <v>920</v>
      </c>
      <c r="D15" s="1201" t="s">
        <v>22</v>
      </c>
      <c r="E15" s="1193"/>
      <c r="F15" s="1194"/>
      <c r="G15" s="1194"/>
      <c r="H15" s="1194"/>
      <c r="I15" s="1194"/>
      <c r="J15" s="1194"/>
      <c r="K15" s="1194"/>
      <c r="L15" s="1194"/>
      <c r="M15" s="1194"/>
      <c r="N15" s="1194"/>
      <c r="O15" s="1194"/>
      <c r="P15" s="1194"/>
      <c r="Q15" s="1194"/>
      <c r="R15" s="1194">
        <v>1</v>
      </c>
      <c r="S15" s="1194">
        <v>5</v>
      </c>
      <c r="T15" s="1194"/>
      <c r="U15" s="1194">
        <v>3</v>
      </c>
      <c r="V15" s="1194"/>
      <c r="W15" s="1194"/>
      <c r="X15" s="1368"/>
      <c r="Y15" s="1193">
        <v>1</v>
      </c>
      <c r="Z15" s="1194">
        <v>5</v>
      </c>
      <c r="AA15" s="1194">
        <v>3</v>
      </c>
      <c r="AB15" s="1194"/>
      <c r="AC15" s="1194"/>
      <c r="AD15" s="1360">
        <v>1</v>
      </c>
      <c r="AE15" s="1194">
        <v>3</v>
      </c>
      <c r="AF15" s="1194">
        <v>2</v>
      </c>
      <c r="AG15" s="1194">
        <v>5</v>
      </c>
      <c r="AH15" s="1195"/>
      <c r="AI15" s="1194"/>
      <c r="AJ15" s="1194"/>
      <c r="AK15" s="1194"/>
      <c r="AL15" s="1194"/>
      <c r="AM15" s="1194"/>
      <c r="AN15" s="1194"/>
      <c r="AO15" s="1194"/>
      <c r="AP15" s="1194"/>
      <c r="AQ15" s="1194"/>
      <c r="AR15" s="1194"/>
      <c r="AS15" s="1194"/>
      <c r="AT15" s="1194"/>
      <c r="AU15" s="1194"/>
      <c r="AV15" s="1195"/>
      <c r="AW15" s="1196"/>
      <c r="AX15" s="1197"/>
      <c r="AY15" s="1197"/>
      <c r="AZ15" s="1197"/>
      <c r="BA15" s="1197"/>
      <c r="BB15" s="1198"/>
      <c r="BC15" s="1198">
        <f>SUM(AW15:BA15)</f>
        <v>0</v>
      </c>
      <c r="BD15" s="1198">
        <f t="shared" si="1"/>
        <v>29</v>
      </c>
      <c r="BE15" s="1401">
        <f>SUM(BD15+BC15)</f>
        <v>29</v>
      </c>
      <c r="BF15" s="1198">
        <f t="shared" si="2"/>
        <v>290</v>
      </c>
      <c r="BG15" s="1202" t="s">
        <v>920</v>
      </c>
    </row>
    <row r="16" spans="2:74" ht="16.5" customHeight="1" x14ac:dyDescent="0.25">
      <c r="B16" s="119">
        <f t="shared" si="3"/>
        <v>25</v>
      </c>
      <c r="C16" s="1300" t="s">
        <v>942</v>
      </c>
      <c r="D16" s="106" t="s">
        <v>27</v>
      </c>
      <c r="E16" s="261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>
        <v>1</v>
      </c>
      <c r="W16" s="126"/>
      <c r="X16" s="1371"/>
      <c r="Y16" s="261"/>
      <c r="Z16" s="126"/>
      <c r="AA16" s="126"/>
      <c r="AB16" s="126"/>
      <c r="AC16" s="126"/>
      <c r="AD16" s="1363"/>
      <c r="AE16" s="126"/>
      <c r="AF16" s="126"/>
      <c r="AG16" s="126"/>
      <c r="AH16" s="127">
        <v>1</v>
      </c>
      <c r="AI16" s="126"/>
      <c r="AJ16" s="126"/>
      <c r="AK16" s="126"/>
      <c r="AL16" s="126"/>
      <c r="AM16" s="126"/>
      <c r="AN16" s="126"/>
      <c r="AO16" s="126"/>
      <c r="AP16" s="126"/>
      <c r="AQ16" s="126"/>
      <c r="AR16" s="126"/>
      <c r="AS16" s="126"/>
      <c r="AT16" s="126"/>
      <c r="AU16" s="126"/>
      <c r="AV16" s="127"/>
      <c r="AW16" s="812"/>
      <c r="AX16" s="808"/>
      <c r="AY16" s="808"/>
      <c r="AZ16" s="808"/>
      <c r="BA16" s="808"/>
      <c r="BB16" s="128"/>
      <c r="BC16" s="128">
        <f t="shared" ref="BC16:BC24" si="4">SUM(AW16:BB16)</f>
        <v>0</v>
      </c>
      <c r="BD16" s="128">
        <f t="shared" si="1"/>
        <v>2</v>
      </c>
      <c r="BE16" s="341">
        <f>SUM(BC16+BD16)</f>
        <v>2</v>
      </c>
      <c r="BF16" s="128">
        <f t="shared" ref="BF16:BF29" si="5">SUM(BE16*10)</f>
        <v>20</v>
      </c>
      <c r="BG16" s="1534" t="s">
        <v>942</v>
      </c>
    </row>
    <row r="17" spans="2:59" ht="15.75" customHeight="1" x14ac:dyDescent="0.25">
      <c r="B17" s="119">
        <f t="shared" si="3"/>
        <v>16</v>
      </c>
      <c r="C17" s="1300" t="s">
        <v>846</v>
      </c>
      <c r="D17" s="106" t="s">
        <v>27</v>
      </c>
      <c r="E17" s="261"/>
      <c r="F17" s="126"/>
      <c r="G17" s="126">
        <v>2</v>
      </c>
      <c r="H17" s="126"/>
      <c r="I17" s="126"/>
      <c r="J17" s="126">
        <v>1</v>
      </c>
      <c r="K17" s="126">
        <v>2</v>
      </c>
      <c r="L17" s="126">
        <v>1</v>
      </c>
      <c r="M17" s="126"/>
      <c r="N17" s="126">
        <v>2</v>
      </c>
      <c r="O17" s="126"/>
      <c r="P17" s="126"/>
      <c r="Q17" s="126"/>
      <c r="R17" s="126"/>
      <c r="S17" s="126"/>
      <c r="T17" s="126">
        <v>1</v>
      </c>
      <c r="U17" s="126"/>
      <c r="V17" s="126">
        <v>1</v>
      </c>
      <c r="W17" s="126"/>
      <c r="X17" s="1371"/>
      <c r="Y17" s="261">
        <v>1</v>
      </c>
      <c r="Z17" s="126"/>
      <c r="AA17" s="126"/>
      <c r="AB17" s="126">
        <v>1</v>
      </c>
      <c r="AC17" s="126"/>
      <c r="AD17" s="1363">
        <v>1</v>
      </c>
      <c r="AE17" s="126"/>
      <c r="AF17" s="126">
        <v>1</v>
      </c>
      <c r="AG17" s="126">
        <v>1</v>
      </c>
      <c r="AH17" s="127"/>
      <c r="AI17" s="126"/>
      <c r="AJ17" s="126"/>
      <c r="AK17" s="126">
        <v>1</v>
      </c>
      <c r="AL17" s="126"/>
      <c r="AM17" s="126"/>
      <c r="AN17" s="126"/>
      <c r="AO17" s="126"/>
      <c r="AP17" s="126"/>
      <c r="AQ17" s="126"/>
      <c r="AR17" s="126"/>
      <c r="AS17" s="126"/>
      <c r="AT17" s="126"/>
      <c r="AU17" s="126"/>
      <c r="AV17" s="127"/>
      <c r="AW17" s="812"/>
      <c r="AX17" s="808"/>
      <c r="AY17" s="808"/>
      <c r="AZ17" s="808"/>
      <c r="BA17" s="808"/>
      <c r="BB17" s="128"/>
      <c r="BC17" s="128">
        <f t="shared" si="4"/>
        <v>0</v>
      </c>
      <c r="BD17" s="128">
        <f t="shared" si="1"/>
        <v>16</v>
      </c>
      <c r="BE17" s="341">
        <f>SUM(BC17+BD17)</f>
        <v>16</v>
      </c>
      <c r="BF17" s="128">
        <f t="shared" ref="BF17" si="6">SUM(BE17*10)</f>
        <v>160</v>
      </c>
      <c r="BG17" s="791" t="s">
        <v>846</v>
      </c>
    </row>
    <row r="18" spans="2:59" ht="15.75" customHeight="1" x14ac:dyDescent="0.25">
      <c r="B18" s="205">
        <f t="shared" si="3"/>
        <v>3</v>
      </c>
      <c r="C18" s="23" t="s">
        <v>13</v>
      </c>
      <c r="D18" s="105" t="s">
        <v>27</v>
      </c>
      <c r="E18" s="261">
        <v>2</v>
      </c>
      <c r="F18" s="126">
        <v>2</v>
      </c>
      <c r="G18" s="126">
        <v>6</v>
      </c>
      <c r="H18" s="126">
        <v>5</v>
      </c>
      <c r="I18" s="126">
        <v>4</v>
      </c>
      <c r="J18" s="126">
        <v>1</v>
      </c>
      <c r="K18" s="126">
        <v>2</v>
      </c>
      <c r="L18" s="126">
        <v>2</v>
      </c>
      <c r="M18" s="126">
        <v>6</v>
      </c>
      <c r="N18" s="126"/>
      <c r="O18" s="126">
        <v>4</v>
      </c>
      <c r="P18" s="126">
        <v>3</v>
      </c>
      <c r="Q18" s="126">
        <v>5</v>
      </c>
      <c r="R18" s="126"/>
      <c r="S18" s="126">
        <v>2</v>
      </c>
      <c r="T18" s="126">
        <v>1</v>
      </c>
      <c r="U18" s="126">
        <v>3</v>
      </c>
      <c r="V18" s="126">
        <v>2</v>
      </c>
      <c r="W18" s="126">
        <v>2</v>
      </c>
      <c r="X18" s="1371">
        <v>2</v>
      </c>
      <c r="Y18" s="261">
        <v>2</v>
      </c>
      <c r="Z18" s="126"/>
      <c r="AA18" s="126"/>
      <c r="AB18" s="126">
        <v>3</v>
      </c>
      <c r="AC18" s="126">
        <v>4</v>
      </c>
      <c r="AD18" s="1363">
        <v>4</v>
      </c>
      <c r="AE18" s="126"/>
      <c r="AF18" s="126">
        <v>5</v>
      </c>
      <c r="AG18" s="126">
        <v>1</v>
      </c>
      <c r="AH18" s="127">
        <v>4</v>
      </c>
      <c r="AI18" s="126">
        <v>3</v>
      </c>
      <c r="AJ18" s="126">
        <v>2</v>
      </c>
      <c r="AK18" s="126">
        <v>5</v>
      </c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7"/>
      <c r="AW18" s="812">
        <v>2</v>
      </c>
      <c r="AX18" s="808">
        <v>3</v>
      </c>
      <c r="AY18" s="808"/>
      <c r="AZ18" s="808"/>
      <c r="BA18" s="808">
        <v>1</v>
      </c>
      <c r="BB18" s="128"/>
      <c r="BC18" s="128">
        <f t="shared" si="4"/>
        <v>6</v>
      </c>
      <c r="BD18" s="128">
        <f t="shared" si="1"/>
        <v>87</v>
      </c>
      <c r="BE18" s="341">
        <f t="shared" ref="BE18" si="7">SUM(BC18+BD18)</f>
        <v>93</v>
      </c>
      <c r="BF18" s="128">
        <f t="shared" si="5"/>
        <v>930</v>
      </c>
      <c r="BG18" s="790" t="s">
        <v>13</v>
      </c>
    </row>
    <row r="19" spans="2:59" ht="15.75" customHeight="1" x14ac:dyDescent="0.25">
      <c r="B19" s="181">
        <f t="shared" si="3"/>
        <v>8</v>
      </c>
      <c r="C19" s="1203" t="s">
        <v>14</v>
      </c>
      <c r="D19" s="1204" t="s">
        <v>22</v>
      </c>
      <c r="E19" s="1193">
        <v>1</v>
      </c>
      <c r="F19" s="1194">
        <v>1</v>
      </c>
      <c r="G19" s="1194">
        <v>3</v>
      </c>
      <c r="H19" s="1194"/>
      <c r="I19" s="1194"/>
      <c r="J19" s="1194">
        <v>1</v>
      </c>
      <c r="K19" s="1194">
        <v>2</v>
      </c>
      <c r="L19" s="1194">
        <v>1</v>
      </c>
      <c r="M19" s="1194"/>
      <c r="N19" s="1194">
        <v>1</v>
      </c>
      <c r="O19" s="1194"/>
      <c r="P19" s="1194">
        <v>3</v>
      </c>
      <c r="Q19" s="1194"/>
      <c r="R19" s="1194">
        <v>1</v>
      </c>
      <c r="S19" s="1194">
        <v>3</v>
      </c>
      <c r="T19" s="1194">
        <v>1</v>
      </c>
      <c r="U19" s="1194">
        <v>2</v>
      </c>
      <c r="V19" s="1194">
        <v>1</v>
      </c>
      <c r="W19" s="1194"/>
      <c r="X19" s="1368">
        <v>3</v>
      </c>
      <c r="Y19" s="1193"/>
      <c r="Z19" s="1194">
        <v>1</v>
      </c>
      <c r="AA19" s="1194">
        <v>4</v>
      </c>
      <c r="AB19" s="1194">
        <v>1</v>
      </c>
      <c r="AC19" s="1194"/>
      <c r="AD19" s="1360">
        <v>1</v>
      </c>
      <c r="AE19" s="1194">
        <v>2</v>
      </c>
      <c r="AF19" s="1194">
        <v>1</v>
      </c>
      <c r="AG19" s="1194">
        <v>6</v>
      </c>
      <c r="AH19" s="1195">
        <v>2</v>
      </c>
      <c r="AI19" s="1194"/>
      <c r="AJ19" s="1194"/>
      <c r="AK19" s="1194">
        <v>4</v>
      </c>
      <c r="AL19" s="1194"/>
      <c r="AM19" s="1194"/>
      <c r="AN19" s="1194"/>
      <c r="AO19" s="1194"/>
      <c r="AP19" s="1194"/>
      <c r="AQ19" s="1194"/>
      <c r="AR19" s="1194"/>
      <c r="AS19" s="1194"/>
      <c r="AT19" s="1194"/>
      <c r="AU19" s="1194"/>
      <c r="AV19" s="1195"/>
      <c r="AW19" s="1196"/>
      <c r="AX19" s="1197"/>
      <c r="AY19" s="1197"/>
      <c r="AZ19" s="1197"/>
      <c r="BA19" s="1197"/>
      <c r="BB19" s="1198"/>
      <c r="BC19" s="1198">
        <f t="shared" si="4"/>
        <v>0</v>
      </c>
      <c r="BD19" s="1198">
        <f t="shared" si="1"/>
        <v>46</v>
      </c>
      <c r="BE19" s="1401">
        <f>SUM(BD19+BC19)</f>
        <v>46</v>
      </c>
      <c r="BF19" s="1198">
        <f t="shared" si="5"/>
        <v>460</v>
      </c>
      <c r="BG19" s="1205" t="s">
        <v>14</v>
      </c>
    </row>
    <row r="20" spans="2:59" ht="15.75" customHeight="1" x14ac:dyDescent="0.25">
      <c r="B20" s="181">
        <f t="shared" si="3"/>
        <v>7</v>
      </c>
      <c r="C20" s="101" t="s">
        <v>377</v>
      </c>
      <c r="D20" s="107" t="s">
        <v>25</v>
      </c>
      <c r="E20" s="260">
        <v>4</v>
      </c>
      <c r="F20" s="123">
        <v>3</v>
      </c>
      <c r="G20" s="123">
        <v>4</v>
      </c>
      <c r="H20" s="123"/>
      <c r="I20" s="123">
        <v>3</v>
      </c>
      <c r="J20" s="123"/>
      <c r="K20" s="123"/>
      <c r="L20" s="123"/>
      <c r="M20" s="123">
        <v>2</v>
      </c>
      <c r="N20" s="123">
        <v>1</v>
      </c>
      <c r="O20" s="123"/>
      <c r="P20" s="123"/>
      <c r="Q20" s="123">
        <v>3</v>
      </c>
      <c r="R20" s="123"/>
      <c r="S20" s="123">
        <v>2</v>
      </c>
      <c r="T20" s="123">
        <v>3</v>
      </c>
      <c r="U20" s="123">
        <v>3</v>
      </c>
      <c r="V20" s="123">
        <v>4</v>
      </c>
      <c r="W20" s="123"/>
      <c r="X20" s="1370"/>
      <c r="Y20" s="260">
        <v>2</v>
      </c>
      <c r="Z20" s="123">
        <v>1</v>
      </c>
      <c r="AA20" s="123">
        <v>2</v>
      </c>
      <c r="AB20" s="123">
        <v>4</v>
      </c>
      <c r="AC20" s="123"/>
      <c r="AD20" s="1362"/>
      <c r="AE20" s="123"/>
      <c r="AF20" s="123"/>
      <c r="AG20" s="123">
        <v>3</v>
      </c>
      <c r="AH20" s="124">
        <v>3</v>
      </c>
      <c r="AI20" s="123"/>
      <c r="AJ20" s="123"/>
      <c r="AK20" s="123">
        <v>3</v>
      </c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4"/>
      <c r="AW20" s="811"/>
      <c r="AX20" s="689"/>
      <c r="AY20" s="689"/>
      <c r="AZ20" s="689"/>
      <c r="BA20" s="689"/>
      <c r="BB20" s="125"/>
      <c r="BC20" s="125">
        <f t="shared" si="4"/>
        <v>0</v>
      </c>
      <c r="BD20" s="125">
        <f t="shared" si="1"/>
        <v>50</v>
      </c>
      <c r="BE20" s="312">
        <f>SUM(BC20+BD20)</f>
        <v>50</v>
      </c>
      <c r="BF20" s="125">
        <f t="shared" si="5"/>
        <v>500</v>
      </c>
      <c r="BG20" s="792" t="s">
        <v>377</v>
      </c>
    </row>
    <row r="21" spans="2:59" ht="15.75" customHeight="1" x14ac:dyDescent="0.25">
      <c r="B21" s="181">
        <f t="shared" si="3"/>
        <v>6</v>
      </c>
      <c r="C21" s="1206" t="s">
        <v>477</v>
      </c>
      <c r="D21" s="1207" t="s">
        <v>22</v>
      </c>
      <c r="E21" s="1193">
        <v>2</v>
      </c>
      <c r="F21" s="1194">
        <v>2</v>
      </c>
      <c r="G21" s="1194">
        <v>2</v>
      </c>
      <c r="H21" s="1194"/>
      <c r="I21" s="1194"/>
      <c r="J21" s="1194">
        <v>1</v>
      </c>
      <c r="K21" s="1194"/>
      <c r="L21" s="1194">
        <v>3</v>
      </c>
      <c r="M21" s="1194"/>
      <c r="N21" s="1194">
        <v>2</v>
      </c>
      <c r="O21" s="1194"/>
      <c r="P21" s="1194">
        <v>1</v>
      </c>
      <c r="Q21" s="1194"/>
      <c r="R21" s="1194"/>
      <c r="S21" s="1194"/>
      <c r="T21" s="1194"/>
      <c r="U21" s="1194">
        <v>1</v>
      </c>
      <c r="V21" s="1194">
        <v>3</v>
      </c>
      <c r="W21" s="1194">
        <v>2</v>
      </c>
      <c r="X21" s="1368">
        <v>1</v>
      </c>
      <c r="Y21" s="1193"/>
      <c r="Z21" s="1194">
        <v>3</v>
      </c>
      <c r="AA21" s="1194">
        <v>1</v>
      </c>
      <c r="AB21" s="1194">
        <v>4</v>
      </c>
      <c r="AC21" s="1194"/>
      <c r="AD21" s="1360"/>
      <c r="AE21" s="1194">
        <v>4</v>
      </c>
      <c r="AF21" s="1194">
        <v>1</v>
      </c>
      <c r="AG21" s="1194">
        <v>1</v>
      </c>
      <c r="AH21" s="1195">
        <v>5</v>
      </c>
      <c r="AI21" s="1194"/>
      <c r="AJ21" s="1194"/>
      <c r="AK21" s="1194">
        <v>2</v>
      </c>
      <c r="AL21" s="1194"/>
      <c r="AM21" s="1194"/>
      <c r="AN21" s="1194"/>
      <c r="AO21" s="1194"/>
      <c r="AP21" s="1194"/>
      <c r="AQ21" s="1194"/>
      <c r="AR21" s="1194"/>
      <c r="AS21" s="1194"/>
      <c r="AT21" s="1194"/>
      <c r="AU21" s="1194"/>
      <c r="AV21" s="1195"/>
      <c r="AW21" s="1196">
        <v>1</v>
      </c>
      <c r="AX21" s="1197">
        <v>1</v>
      </c>
      <c r="AY21" s="1197">
        <v>3</v>
      </c>
      <c r="AZ21" s="1197">
        <v>3</v>
      </c>
      <c r="BA21" s="1197">
        <v>3</v>
      </c>
      <c r="BB21" s="1198">
        <v>2</v>
      </c>
      <c r="BC21" s="1198">
        <f t="shared" si="4"/>
        <v>13</v>
      </c>
      <c r="BD21" s="1198">
        <f t="shared" si="1"/>
        <v>41</v>
      </c>
      <c r="BE21" s="1401">
        <f>SUM(BD21+BC21)</f>
        <v>54</v>
      </c>
      <c r="BF21" s="1198">
        <f t="shared" si="5"/>
        <v>540</v>
      </c>
      <c r="BG21" s="1208" t="s">
        <v>477</v>
      </c>
    </row>
    <row r="22" spans="2:59" ht="15.75" customHeight="1" x14ac:dyDescent="0.25">
      <c r="B22" s="119">
        <f t="shared" si="3"/>
        <v>18</v>
      </c>
      <c r="C22" s="100" t="s">
        <v>703</v>
      </c>
      <c r="D22" s="103" t="s">
        <v>23</v>
      </c>
      <c r="E22" s="259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>
        <v>3</v>
      </c>
      <c r="T22" s="120"/>
      <c r="U22" s="120">
        <v>2</v>
      </c>
      <c r="V22" s="120">
        <v>1</v>
      </c>
      <c r="W22" s="120"/>
      <c r="X22" s="1367"/>
      <c r="Y22" s="259"/>
      <c r="Z22" s="120"/>
      <c r="AA22" s="120"/>
      <c r="AB22" s="120"/>
      <c r="AC22" s="120"/>
      <c r="AD22" s="1359"/>
      <c r="AE22" s="120"/>
      <c r="AF22" s="120"/>
      <c r="AG22" s="120"/>
      <c r="AH22" s="121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20"/>
      <c r="AV22" s="121"/>
      <c r="AW22" s="809">
        <v>2</v>
      </c>
      <c r="AX22" s="687">
        <v>2</v>
      </c>
      <c r="AY22" s="687"/>
      <c r="AZ22" s="687"/>
      <c r="BA22" s="687">
        <v>3</v>
      </c>
      <c r="BB22" s="122"/>
      <c r="BC22" s="122">
        <f t="shared" si="4"/>
        <v>7</v>
      </c>
      <c r="BD22" s="122">
        <f t="shared" si="1"/>
        <v>6</v>
      </c>
      <c r="BE22" s="310">
        <f t="shared" ref="BE22:BE26" si="8">SUM(BC22+BD22)</f>
        <v>13</v>
      </c>
      <c r="BF22" s="122">
        <f t="shared" si="5"/>
        <v>130</v>
      </c>
      <c r="BG22" s="787" t="s">
        <v>703</v>
      </c>
    </row>
    <row r="23" spans="2:59" ht="15.75" x14ac:dyDescent="0.25">
      <c r="B23" s="119">
        <f t="shared" si="3"/>
        <v>25</v>
      </c>
      <c r="C23" s="100" t="s">
        <v>809</v>
      </c>
      <c r="D23" s="103" t="s">
        <v>23</v>
      </c>
      <c r="E23" s="259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367"/>
      <c r="Y23" s="259"/>
      <c r="Z23" s="120"/>
      <c r="AA23" s="120"/>
      <c r="AB23" s="120"/>
      <c r="AC23" s="120"/>
      <c r="AD23" s="1359"/>
      <c r="AE23" s="120"/>
      <c r="AF23" s="120"/>
      <c r="AG23" s="120"/>
      <c r="AH23" s="121">
        <v>2</v>
      </c>
      <c r="AI23" s="120"/>
      <c r="AJ23" s="120"/>
      <c r="AK23" s="120"/>
      <c r="AL23" s="120"/>
      <c r="AM23" s="120"/>
      <c r="AN23" s="120"/>
      <c r="AO23" s="120"/>
      <c r="AP23" s="120"/>
      <c r="AQ23" s="120"/>
      <c r="AR23" s="120"/>
      <c r="AS23" s="120"/>
      <c r="AT23" s="120"/>
      <c r="AU23" s="120"/>
      <c r="AV23" s="121"/>
      <c r="AW23" s="809"/>
      <c r="AX23" s="687"/>
      <c r="AY23" s="687"/>
      <c r="AZ23" s="687"/>
      <c r="BA23" s="687"/>
      <c r="BB23" s="122"/>
      <c r="BC23" s="122">
        <f t="shared" si="4"/>
        <v>0</v>
      </c>
      <c r="BD23" s="122">
        <f t="shared" si="1"/>
        <v>2</v>
      </c>
      <c r="BE23" s="310">
        <f t="shared" si="8"/>
        <v>2</v>
      </c>
      <c r="BF23" s="122">
        <f t="shared" si="5"/>
        <v>20</v>
      </c>
      <c r="BG23" s="793" t="s">
        <v>805</v>
      </c>
    </row>
    <row r="24" spans="2:59" ht="15.75" x14ac:dyDescent="0.25">
      <c r="B24" s="119">
        <f t="shared" si="3"/>
        <v>22</v>
      </c>
      <c r="C24" s="100" t="s">
        <v>797</v>
      </c>
      <c r="D24" s="103" t="s">
        <v>23</v>
      </c>
      <c r="E24" s="259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367"/>
      <c r="Y24" s="259"/>
      <c r="Z24" s="120"/>
      <c r="AA24" s="120"/>
      <c r="AB24" s="120"/>
      <c r="AC24" s="120">
        <v>2</v>
      </c>
      <c r="AD24" s="1359"/>
      <c r="AE24" s="120"/>
      <c r="AF24" s="120">
        <v>1</v>
      </c>
      <c r="AG24" s="120"/>
      <c r="AH24" s="121">
        <v>1</v>
      </c>
      <c r="AI24" s="120">
        <v>2</v>
      </c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20"/>
      <c r="AV24" s="121"/>
      <c r="AW24" s="809"/>
      <c r="AX24" s="687"/>
      <c r="AY24" s="687"/>
      <c r="AZ24" s="687"/>
      <c r="BA24" s="687"/>
      <c r="BB24" s="122"/>
      <c r="BC24" s="122">
        <f t="shared" si="4"/>
        <v>0</v>
      </c>
      <c r="BD24" s="122">
        <f t="shared" ref="BD24:BD25" si="9">SUM(E24:AV24)</f>
        <v>6</v>
      </c>
      <c r="BE24" s="310">
        <f t="shared" si="8"/>
        <v>6</v>
      </c>
      <c r="BF24" s="122">
        <f t="shared" ref="BF24:BF26" si="10">SUM(BE24*10)</f>
        <v>60</v>
      </c>
      <c r="BG24" s="794" t="s">
        <v>797</v>
      </c>
    </row>
    <row r="25" spans="2:59" ht="15.75" hidden="1" x14ac:dyDescent="0.25">
      <c r="B25" s="119">
        <f t="shared" si="3"/>
        <v>29</v>
      </c>
      <c r="C25" s="100" t="s">
        <v>585</v>
      </c>
      <c r="D25" s="103" t="s">
        <v>23</v>
      </c>
      <c r="E25" s="259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367"/>
      <c r="Y25" s="259"/>
      <c r="Z25" s="120"/>
      <c r="AA25" s="120"/>
      <c r="AB25" s="120"/>
      <c r="AC25" s="120"/>
      <c r="AD25" s="1359"/>
      <c r="AE25" s="120"/>
      <c r="AF25" s="120"/>
      <c r="AG25" s="120"/>
      <c r="AH25" s="121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  <c r="AV25" s="121"/>
      <c r="AW25" s="809"/>
      <c r="AX25" s="687"/>
      <c r="AY25" s="687"/>
      <c r="AZ25" s="687"/>
      <c r="BA25" s="687"/>
      <c r="BB25" s="122"/>
      <c r="BC25" s="122">
        <f t="shared" ref="BC25" si="11">SUM(AW25:BB25)</f>
        <v>0</v>
      </c>
      <c r="BD25" s="122">
        <f t="shared" si="9"/>
        <v>0</v>
      </c>
      <c r="BE25" s="310">
        <f t="shared" si="8"/>
        <v>0</v>
      </c>
      <c r="BF25" s="122">
        <f t="shared" si="10"/>
        <v>0</v>
      </c>
      <c r="BG25" s="794" t="s">
        <v>585</v>
      </c>
    </row>
    <row r="26" spans="2:59" ht="15.75" x14ac:dyDescent="0.25">
      <c r="B26" s="119">
        <f t="shared" si="3"/>
        <v>21</v>
      </c>
      <c r="C26" s="24" t="s">
        <v>505</v>
      </c>
      <c r="D26" s="103" t="s">
        <v>23</v>
      </c>
      <c r="E26" s="259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>
        <v>1</v>
      </c>
      <c r="T26" s="120">
        <v>2</v>
      </c>
      <c r="U26" s="120"/>
      <c r="V26" s="120">
        <v>2</v>
      </c>
      <c r="W26" s="120"/>
      <c r="X26" s="1367"/>
      <c r="Y26" s="259"/>
      <c r="Z26" s="120"/>
      <c r="AA26" s="120"/>
      <c r="AB26" s="120">
        <v>2</v>
      </c>
      <c r="AC26" s="120"/>
      <c r="AD26" s="1359"/>
      <c r="AE26" s="120"/>
      <c r="AF26" s="120"/>
      <c r="AG26" s="120"/>
      <c r="AH26" s="121"/>
      <c r="AI26" s="120"/>
      <c r="AJ26" s="120"/>
      <c r="AK26" s="120"/>
      <c r="AL26" s="120"/>
      <c r="AM26" s="120"/>
      <c r="AN26" s="120"/>
      <c r="AO26" s="120"/>
      <c r="AP26" s="120"/>
      <c r="AQ26" s="120"/>
      <c r="AR26" s="120"/>
      <c r="AS26" s="120"/>
      <c r="AT26" s="120"/>
      <c r="AU26" s="120"/>
      <c r="AV26" s="121"/>
      <c r="AW26" s="809">
        <v>1</v>
      </c>
      <c r="AX26" s="687">
        <v>1</v>
      </c>
      <c r="AY26" s="687"/>
      <c r="AZ26" s="687"/>
      <c r="BA26" s="687"/>
      <c r="BB26" s="122"/>
      <c r="BC26" s="122">
        <f>SUM(AW26:BB26)</f>
        <v>2</v>
      </c>
      <c r="BD26" s="122">
        <f>SUM(E26:AV26)</f>
        <v>7</v>
      </c>
      <c r="BE26" s="310">
        <f t="shared" si="8"/>
        <v>9</v>
      </c>
      <c r="BF26" s="122">
        <f t="shared" si="10"/>
        <v>90</v>
      </c>
      <c r="BG26" s="793" t="s">
        <v>505</v>
      </c>
    </row>
    <row r="27" spans="2:59" ht="15.75" hidden="1" x14ac:dyDescent="0.25">
      <c r="B27" s="119">
        <f t="shared" si="3"/>
        <v>29</v>
      </c>
      <c r="C27" s="108"/>
      <c r="D27" s="107" t="s">
        <v>25</v>
      </c>
      <c r="E27" s="262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372"/>
      <c r="Y27" s="262"/>
      <c r="Z27" s="129"/>
      <c r="AA27" s="129"/>
      <c r="AB27" s="129"/>
      <c r="AC27" s="129"/>
      <c r="AD27" s="1364"/>
      <c r="AE27" s="129"/>
      <c r="AF27" s="129"/>
      <c r="AG27" s="129"/>
      <c r="AH27" s="130"/>
      <c r="AI27" s="123"/>
      <c r="AJ27" s="123"/>
      <c r="AK27" s="123"/>
      <c r="AL27" s="123"/>
      <c r="AM27" s="123"/>
      <c r="AN27" s="123"/>
      <c r="AO27" s="123"/>
      <c r="AP27" s="123"/>
      <c r="AQ27" s="123"/>
      <c r="AR27" s="123"/>
      <c r="AS27" s="123"/>
      <c r="AT27" s="123"/>
      <c r="AU27" s="123"/>
      <c r="AV27" s="124"/>
      <c r="AW27" s="811"/>
      <c r="AX27" s="689"/>
      <c r="AY27" s="689"/>
      <c r="AZ27" s="689"/>
      <c r="BA27" s="689"/>
      <c r="BB27" s="125"/>
      <c r="BC27" s="125">
        <f>SUM(AW27:BB27)</f>
        <v>0</v>
      </c>
      <c r="BD27" s="125">
        <f>SUM(E27:AV27)</f>
        <v>0</v>
      </c>
      <c r="BE27" s="312">
        <f>SUM(E27:AV27)</f>
        <v>0</v>
      </c>
      <c r="BF27" s="131">
        <f>SUM(BE27*10)</f>
        <v>0</v>
      </c>
      <c r="BG27" s="795"/>
    </row>
    <row r="28" spans="2:59" ht="15.75" customHeight="1" x14ac:dyDescent="0.25">
      <c r="B28" s="181">
        <f t="shared" si="3"/>
        <v>10</v>
      </c>
      <c r="C28" s="1203" t="s">
        <v>467</v>
      </c>
      <c r="D28" s="1204" t="s">
        <v>22</v>
      </c>
      <c r="E28" s="1193">
        <v>3</v>
      </c>
      <c r="F28" s="1194">
        <v>3</v>
      </c>
      <c r="G28" s="1194"/>
      <c r="H28" s="1194"/>
      <c r="I28" s="1194"/>
      <c r="J28" s="1194"/>
      <c r="K28" s="1194">
        <v>4</v>
      </c>
      <c r="L28" s="1194">
        <v>2</v>
      </c>
      <c r="M28" s="1194"/>
      <c r="N28" s="1194">
        <v>3</v>
      </c>
      <c r="O28" s="1194"/>
      <c r="P28" s="1194"/>
      <c r="Q28" s="1194"/>
      <c r="R28" s="1194">
        <v>3</v>
      </c>
      <c r="S28" s="1194">
        <v>2</v>
      </c>
      <c r="T28" s="1194">
        <v>2</v>
      </c>
      <c r="U28" s="1194"/>
      <c r="V28" s="1194"/>
      <c r="W28" s="1194"/>
      <c r="X28" s="1368"/>
      <c r="Y28" s="1193"/>
      <c r="Z28" s="1194"/>
      <c r="AA28" s="1194">
        <v>3</v>
      </c>
      <c r="AB28" s="1194">
        <v>3</v>
      </c>
      <c r="AC28" s="1194"/>
      <c r="AD28" s="1360"/>
      <c r="AE28" s="1194"/>
      <c r="AF28" s="1194"/>
      <c r="AG28" s="1194">
        <v>2</v>
      </c>
      <c r="AH28" s="1195">
        <v>2</v>
      </c>
      <c r="AI28" s="1194"/>
      <c r="AJ28" s="1194"/>
      <c r="AK28" s="1194">
        <v>6</v>
      </c>
      <c r="AL28" s="1194"/>
      <c r="AM28" s="1194"/>
      <c r="AN28" s="1194"/>
      <c r="AO28" s="1194"/>
      <c r="AP28" s="1194"/>
      <c r="AQ28" s="1194"/>
      <c r="AR28" s="1194"/>
      <c r="AS28" s="1194"/>
      <c r="AT28" s="1194"/>
      <c r="AU28" s="1194"/>
      <c r="AV28" s="1195"/>
      <c r="AW28" s="1196"/>
      <c r="AX28" s="1197"/>
      <c r="AY28" s="1197"/>
      <c r="AZ28" s="1197"/>
      <c r="BA28" s="1197"/>
      <c r="BB28" s="1198"/>
      <c r="BC28" s="1198">
        <f>SUM(AW28:BB28)</f>
        <v>0</v>
      </c>
      <c r="BD28" s="1198">
        <f>SUM(E28:AV28)</f>
        <v>38</v>
      </c>
      <c r="BE28" s="1401">
        <f>SUM(BD28+BC28)</f>
        <v>38</v>
      </c>
      <c r="BF28" s="1209">
        <f>SUM(BE28*10)</f>
        <v>380</v>
      </c>
      <c r="BG28" s="1205" t="s">
        <v>460</v>
      </c>
    </row>
    <row r="29" spans="2:59" ht="15.75" customHeight="1" x14ac:dyDescent="0.25">
      <c r="B29" s="119">
        <f t="shared" si="3"/>
        <v>14</v>
      </c>
      <c r="C29" s="318" t="s">
        <v>16</v>
      </c>
      <c r="D29" s="319" t="s">
        <v>16</v>
      </c>
      <c r="E29" s="314"/>
      <c r="F29" s="315">
        <v>2</v>
      </c>
      <c r="G29" s="315">
        <v>2</v>
      </c>
      <c r="H29" s="315">
        <v>2</v>
      </c>
      <c r="I29" s="315"/>
      <c r="J29" s="315"/>
      <c r="K29" s="315"/>
      <c r="L29" s="315">
        <v>3</v>
      </c>
      <c r="M29" s="315"/>
      <c r="N29" s="315"/>
      <c r="O29" s="315"/>
      <c r="P29" s="315">
        <v>2</v>
      </c>
      <c r="Q29" s="315"/>
      <c r="R29" s="315"/>
      <c r="S29" s="315"/>
      <c r="T29" s="315">
        <v>2</v>
      </c>
      <c r="U29" s="315"/>
      <c r="V29" s="315">
        <v>2</v>
      </c>
      <c r="W29" s="315">
        <v>1</v>
      </c>
      <c r="X29" s="1369">
        <v>2</v>
      </c>
      <c r="Y29" s="314"/>
      <c r="Z29" s="315"/>
      <c r="AA29" s="315"/>
      <c r="AB29" s="315">
        <v>1</v>
      </c>
      <c r="AC29" s="315">
        <v>2</v>
      </c>
      <c r="AD29" s="1361"/>
      <c r="AE29" s="315"/>
      <c r="AF29" s="315"/>
      <c r="AG29" s="315"/>
      <c r="AH29" s="316"/>
      <c r="AI29" s="315"/>
      <c r="AJ29" s="315"/>
      <c r="AK29" s="315"/>
      <c r="AL29" s="315"/>
      <c r="AM29" s="315"/>
      <c r="AN29" s="315"/>
      <c r="AO29" s="315"/>
      <c r="AP29" s="315"/>
      <c r="AQ29" s="315"/>
      <c r="AR29" s="315"/>
      <c r="AS29" s="315"/>
      <c r="AT29" s="315"/>
      <c r="AU29" s="315"/>
      <c r="AV29" s="316"/>
      <c r="AW29" s="810"/>
      <c r="AX29" s="688"/>
      <c r="AY29" s="688"/>
      <c r="AZ29" s="688"/>
      <c r="BA29" s="688">
        <v>2</v>
      </c>
      <c r="BB29" s="317">
        <v>2</v>
      </c>
      <c r="BC29" s="317">
        <f>SUM(AW29:BB29)</f>
        <v>4</v>
      </c>
      <c r="BD29" s="317">
        <f>SUM(E29:AV29)</f>
        <v>21</v>
      </c>
      <c r="BE29" s="313">
        <f>SUM(BC29+BD29)</f>
        <v>25</v>
      </c>
      <c r="BF29" s="317">
        <f t="shared" si="5"/>
        <v>250</v>
      </c>
      <c r="BG29" s="796" t="s">
        <v>16</v>
      </c>
    </row>
    <row r="30" spans="2:59" ht="16.5" customHeight="1" x14ac:dyDescent="0.25">
      <c r="B30" s="119">
        <f t="shared" si="3"/>
        <v>22</v>
      </c>
      <c r="C30" s="25" t="s">
        <v>17</v>
      </c>
      <c r="D30" s="107" t="s">
        <v>25</v>
      </c>
      <c r="E30" s="260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9"/>
      <c r="R30" s="129"/>
      <c r="S30" s="129"/>
      <c r="T30" s="129"/>
      <c r="U30" s="129"/>
      <c r="V30" s="129">
        <v>4</v>
      </c>
      <c r="W30" s="129"/>
      <c r="X30" s="1372"/>
      <c r="Y30" s="262"/>
      <c r="Z30" s="129"/>
      <c r="AA30" s="129"/>
      <c r="AB30" s="129"/>
      <c r="AC30" s="129"/>
      <c r="AD30" s="1364"/>
      <c r="AE30" s="129"/>
      <c r="AF30" s="129"/>
      <c r="AG30" s="129"/>
      <c r="AH30" s="130"/>
      <c r="AI30" s="123"/>
      <c r="AJ30" s="123"/>
      <c r="AK30" s="123">
        <v>2</v>
      </c>
      <c r="AL30" s="123"/>
      <c r="AM30" s="123"/>
      <c r="AN30" s="123"/>
      <c r="AO30" s="123"/>
      <c r="AP30" s="123"/>
      <c r="AQ30" s="123"/>
      <c r="AR30" s="123"/>
      <c r="AS30" s="123"/>
      <c r="AT30" s="123"/>
      <c r="AU30" s="123"/>
      <c r="AV30" s="124"/>
      <c r="AW30" s="811"/>
      <c r="AX30" s="689"/>
      <c r="AY30" s="689"/>
      <c r="AZ30" s="689"/>
      <c r="BA30" s="689"/>
      <c r="BB30" s="125"/>
      <c r="BC30" s="125">
        <f>SUM(AW30:BB30)</f>
        <v>0</v>
      </c>
      <c r="BD30" s="125">
        <f>SUM(E30:AV30)</f>
        <v>6</v>
      </c>
      <c r="BE30" s="312">
        <f>SUM(BC30+BD30)</f>
        <v>6</v>
      </c>
      <c r="BF30" s="131">
        <f t="shared" ref="BF30:BF36" si="12">SUM(BE30*10)</f>
        <v>60</v>
      </c>
      <c r="BG30" s="789" t="s">
        <v>17</v>
      </c>
    </row>
    <row r="31" spans="2:59" ht="15.75" hidden="1" customHeight="1" x14ac:dyDescent="0.25">
      <c r="B31" s="119">
        <f t="shared" ref="B31" si="13">+RANK(BE31,$BE$5:$BE$36,0)</f>
        <v>29</v>
      </c>
      <c r="C31" s="1514"/>
      <c r="D31" s="103"/>
      <c r="E31" s="1515"/>
      <c r="F31" s="1516"/>
      <c r="G31" s="1516"/>
      <c r="H31" s="1516"/>
      <c r="I31" s="1516"/>
      <c r="J31" s="1516"/>
      <c r="K31" s="1516"/>
      <c r="L31" s="1516"/>
      <c r="M31" s="1516"/>
      <c r="N31" s="1516"/>
      <c r="O31" s="1516"/>
      <c r="P31" s="1516"/>
      <c r="Q31" s="1516"/>
      <c r="R31" s="1516"/>
      <c r="S31" s="1516"/>
      <c r="T31" s="1516"/>
      <c r="U31" s="1516"/>
      <c r="V31" s="1516"/>
      <c r="W31" s="1516"/>
      <c r="X31" s="1517"/>
      <c r="Y31" s="1515"/>
      <c r="Z31" s="1516"/>
      <c r="AA31" s="1516"/>
      <c r="AB31" s="1516"/>
      <c r="AC31" s="1516"/>
      <c r="AD31" s="1518"/>
      <c r="AE31" s="1516"/>
      <c r="AF31" s="1516"/>
      <c r="AG31" s="1516"/>
      <c r="AH31" s="1519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/>
      <c r="AU31" s="120"/>
      <c r="AV31" s="121"/>
      <c r="AW31" s="809"/>
      <c r="AX31" s="687"/>
      <c r="AY31" s="687"/>
      <c r="AZ31" s="687"/>
      <c r="BA31" s="687"/>
      <c r="BB31" s="122"/>
      <c r="BC31" s="122"/>
      <c r="BD31" s="122"/>
      <c r="BE31" s="310"/>
      <c r="BF31" s="1520"/>
      <c r="BG31" s="1521"/>
    </row>
    <row r="32" spans="2:59" ht="15.75" customHeight="1" x14ac:dyDescent="0.25">
      <c r="B32" s="119">
        <f>+RANK(BE32,$BE$5:$BE$36,0)</f>
        <v>13</v>
      </c>
      <c r="C32" s="1203" t="s">
        <v>628</v>
      </c>
      <c r="D32" s="1207" t="s">
        <v>22</v>
      </c>
      <c r="E32" s="1193">
        <v>1</v>
      </c>
      <c r="F32" s="1194">
        <v>2</v>
      </c>
      <c r="G32" s="1194"/>
      <c r="H32" s="1194"/>
      <c r="I32" s="1194"/>
      <c r="J32" s="1194"/>
      <c r="K32" s="1194"/>
      <c r="L32" s="1194">
        <v>1</v>
      </c>
      <c r="M32" s="1194"/>
      <c r="N32" s="1194"/>
      <c r="O32" s="1194"/>
      <c r="P32" s="1194"/>
      <c r="Q32" s="1194"/>
      <c r="R32" s="1194"/>
      <c r="S32" s="1194">
        <v>1</v>
      </c>
      <c r="T32" s="1194">
        <v>4</v>
      </c>
      <c r="U32" s="1194">
        <v>1</v>
      </c>
      <c r="V32" s="1194">
        <v>1</v>
      </c>
      <c r="W32" s="1194"/>
      <c r="X32" s="1368"/>
      <c r="Y32" s="1193"/>
      <c r="Z32" s="1194"/>
      <c r="AA32" s="1194">
        <v>1</v>
      </c>
      <c r="AB32" s="1194">
        <v>4</v>
      </c>
      <c r="AC32" s="1194"/>
      <c r="AD32" s="1360"/>
      <c r="AE32" s="1194"/>
      <c r="AF32" s="1194"/>
      <c r="AG32" s="1194"/>
      <c r="AH32" s="1194"/>
      <c r="AI32" s="1194"/>
      <c r="AJ32" s="1194">
        <v>1</v>
      </c>
      <c r="AK32" s="1194"/>
      <c r="AL32" s="1194"/>
      <c r="AM32" s="1194"/>
      <c r="AN32" s="1194"/>
      <c r="AO32" s="1194"/>
      <c r="AP32" s="1194"/>
      <c r="AQ32" s="1194"/>
      <c r="AR32" s="1194"/>
      <c r="AS32" s="1194"/>
      <c r="AT32" s="1194"/>
      <c r="AU32" s="1194"/>
      <c r="AV32" s="1195"/>
      <c r="AW32" s="1196"/>
      <c r="AX32" s="1197"/>
      <c r="AY32" s="1197"/>
      <c r="AZ32" s="1197"/>
      <c r="BA32" s="1197">
        <v>5</v>
      </c>
      <c r="BB32" s="1198">
        <v>6</v>
      </c>
      <c r="BC32" s="1198">
        <f>SUM(AW32:BB32)</f>
        <v>11</v>
      </c>
      <c r="BD32" s="1198">
        <f>SUM(E32:AV32)</f>
        <v>17</v>
      </c>
      <c r="BE32" s="1401">
        <f>SUM(BD32+BC32)</f>
        <v>28</v>
      </c>
      <c r="BF32" s="1209">
        <f>SUM(BE32*10)</f>
        <v>280</v>
      </c>
      <c r="BG32" s="1210" t="s">
        <v>628</v>
      </c>
    </row>
    <row r="33" spans="2:68" ht="15.75" customHeight="1" x14ac:dyDescent="0.25">
      <c r="B33" s="119">
        <f>+RANK(BE33,$BE$5:$BE$36,0)</f>
        <v>24</v>
      </c>
      <c r="C33" s="25" t="s">
        <v>1087</v>
      </c>
      <c r="D33" s="107" t="s">
        <v>25</v>
      </c>
      <c r="E33" s="260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370"/>
      <c r="Y33" s="260"/>
      <c r="Z33" s="123"/>
      <c r="AA33" s="123"/>
      <c r="AB33" s="123"/>
      <c r="AC33" s="123"/>
      <c r="AD33" s="1362"/>
      <c r="AE33" s="123"/>
      <c r="AF33" s="123"/>
      <c r="AG33" s="123">
        <v>2</v>
      </c>
      <c r="AH33" s="123">
        <v>1</v>
      </c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4"/>
      <c r="AW33" s="811"/>
      <c r="AX33" s="689"/>
      <c r="AY33" s="689"/>
      <c r="AZ33" s="689"/>
      <c r="BA33" s="689"/>
      <c r="BB33" s="125"/>
      <c r="BC33" s="125">
        <f>SUM(AW33:BB33)</f>
        <v>0</v>
      </c>
      <c r="BD33" s="125">
        <f>SUM(E33:AV33)</f>
        <v>3</v>
      </c>
      <c r="BE33" s="312">
        <f>SUM(BC33+BD33)</f>
        <v>3</v>
      </c>
      <c r="BF33" s="125">
        <f t="shared" ref="BF33" si="14">SUM(BE33*10)</f>
        <v>30</v>
      </c>
      <c r="BG33" s="25" t="s">
        <v>1087</v>
      </c>
    </row>
    <row r="34" spans="2:68" ht="15.75" customHeight="1" x14ac:dyDescent="0.25">
      <c r="B34" s="119">
        <f>+RANK(BE34,$BE$5:$BE$36,0)</f>
        <v>20</v>
      </c>
      <c r="C34" s="25" t="s">
        <v>478</v>
      </c>
      <c r="D34" s="107" t="s">
        <v>25</v>
      </c>
      <c r="E34" s="260"/>
      <c r="F34" s="123">
        <v>2</v>
      </c>
      <c r="G34" s="123">
        <v>2</v>
      </c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>
        <v>1</v>
      </c>
      <c r="T34" s="123">
        <v>1</v>
      </c>
      <c r="U34" s="123">
        <v>1</v>
      </c>
      <c r="V34" s="123">
        <v>1</v>
      </c>
      <c r="W34" s="123"/>
      <c r="X34" s="1370">
        <v>1</v>
      </c>
      <c r="Y34" s="260"/>
      <c r="Z34" s="123"/>
      <c r="AA34" s="123"/>
      <c r="AB34" s="123"/>
      <c r="AC34" s="123"/>
      <c r="AD34" s="1362"/>
      <c r="AE34" s="123"/>
      <c r="AF34" s="123"/>
      <c r="AG34" s="123">
        <v>1</v>
      </c>
      <c r="AH34" s="123">
        <v>1</v>
      </c>
      <c r="AI34" s="123"/>
      <c r="AJ34" s="123">
        <v>1</v>
      </c>
      <c r="AK34" s="123"/>
      <c r="AL34" s="123"/>
      <c r="AM34" s="123"/>
      <c r="AN34" s="123"/>
      <c r="AO34" s="123"/>
      <c r="AP34" s="123"/>
      <c r="AQ34" s="123"/>
      <c r="AR34" s="123"/>
      <c r="AS34" s="123"/>
      <c r="AT34" s="123"/>
      <c r="AU34" s="123"/>
      <c r="AV34" s="124"/>
      <c r="AW34" s="811"/>
      <c r="AX34" s="689"/>
      <c r="AY34" s="689"/>
      <c r="AZ34" s="689"/>
      <c r="BA34" s="689"/>
      <c r="BB34" s="125"/>
      <c r="BC34" s="125">
        <f>SUM(AW34:BB34)</f>
        <v>0</v>
      </c>
      <c r="BD34" s="125">
        <f>SUM(E34:AV34)</f>
        <v>12</v>
      </c>
      <c r="BE34" s="312">
        <f>SUM(BC34+BD34)</f>
        <v>12</v>
      </c>
      <c r="BF34" s="125">
        <f t="shared" ref="BF34" si="15">SUM(BE34*10)</f>
        <v>120</v>
      </c>
      <c r="BG34" s="789" t="s">
        <v>478</v>
      </c>
    </row>
    <row r="35" spans="2:68" ht="15.75" customHeight="1" x14ac:dyDescent="0.25">
      <c r="B35" s="119">
        <f>+RANK(BE35,$BE$5:$BE$36,0)</f>
        <v>18</v>
      </c>
      <c r="C35" s="99" t="s">
        <v>464</v>
      </c>
      <c r="D35" s="103" t="s">
        <v>23</v>
      </c>
      <c r="E35" s="259"/>
      <c r="F35" s="120">
        <v>1</v>
      </c>
      <c r="G35" s="120"/>
      <c r="H35" s="120"/>
      <c r="I35" s="120"/>
      <c r="J35" s="120"/>
      <c r="K35" s="120"/>
      <c r="L35" s="120">
        <v>1</v>
      </c>
      <c r="M35" s="120"/>
      <c r="N35" s="120">
        <v>1</v>
      </c>
      <c r="O35" s="120"/>
      <c r="P35" s="120">
        <v>1</v>
      </c>
      <c r="Q35" s="120"/>
      <c r="R35" s="120">
        <v>1</v>
      </c>
      <c r="S35" s="120"/>
      <c r="T35" s="120">
        <v>1</v>
      </c>
      <c r="U35" s="120"/>
      <c r="V35" s="120"/>
      <c r="W35" s="120"/>
      <c r="X35" s="1367">
        <v>1</v>
      </c>
      <c r="Y35" s="259"/>
      <c r="Z35" s="120">
        <v>1</v>
      </c>
      <c r="AA35" s="120">
        <v>1</v>
      </c>
      <c r="AB35" s="120"/>
      <c r="AC35" s="120"/>
      <c r="AD35" s="1359"/>
      <c r="AE35" s="120">
        <v>1</v>
      </c>
      <c r="AF35" s="120">
        <v>1</v>
      </c>
      <c r="AG35" s="120"/>
      <c r="AH35" s="120">
        <v>1</v>
      </c>
      <c r="AI35" s="120"/>
      <c r="AJ35" s="120"/>
      <c r="AK35" s="120">
        <v>1</v>
      </c>
      <c r="AL35" s="120"/>
      <c r="AM35" s="120"/>
      <c r="AN35" s="120"/>
      <c r="AO35" s="120"/>
      <c r="AP35" s="120"/>
      <c r="AQ35" s="120"/>
      <c r="AR35" s="120"/>
      <c r="AS35" s="120"/>
      <c r="AT35" s="120"/>
      <c r="AU35" s="120"/>
      <c r="AV35" s="121"/>
      <c r="AW35" s="809"/>
      <c r="AX35" s="687"/>
      <c r="AY35" s="687"/>
      <c r="AZ35" s="687"/>
      <c r="BA35" s="687"/>
      <c r="BB35" s="122"/>
      <c r="BC35" s="310">
        <f>SUM(AW35:BB35)</f>
        <v>0</v>
      </c>
      <c r="BD35" s="122">
        <f>SUM(E35:AV35)</f>
        <v>13</v>
      </c>
      <c r="BE35" s="310">
        <f>SUM(BC35+BD35)</f>
        <v>13</v>
      </c>
      <c r="BF35" s="122">
        <f t="shared" si="12"/>
        <v>130</v>
      </c>
      <c r="BG35" s="1531" t="s">
        <v>464</v>
      </c>
    </row>
    <row r="36" spans="2:68" ht="18" customHeight="1" thickBot="1" x14ac:dyDescent="0.3">
      <c r="B36" s="132">
        <f>+RANK(BE36,$BE$5:$BE$36,0)</f>
        <v>25</v>
      </c>
      <c r="C36" s="1522" t="s">
        <v>1052</v>
      </c>
      <c r="D36" s="1523" t="s">
        <v>16</v>
      </c>
      <c r="E36" s="1524"/>
      <c r="F36" s="1525"/>
      <c r="G36" s="1525"/>
      <c r="H36" s="1525"/>
      <c r="I36" s="1525"/>
      <c r="J36" s="1525"/>
      <c r="K36" s="1525"/>
      <c r="L36" s="1525"/>
      <c r="M36" s="1525"/>
      <c r="N36" s="1525"/>
      <c r="O36" s="1525"/>
      <c r="P36" s="1525"/>
      <c r="Q36" s="1525"/>
      <c r="R36" s="1525"/>
      <c r="S36" s="1525"/>
      <c r="T36" s="1525"/>
      <c r="U36" s="1525"/>
      <c r="V36" s="1525"/>
      <c r="W36" s="1525"/>
      <c r="X36" s="1526"/>
      <c r="Y36" s="1532"/>
      <c r="Z36" s="1533"/>
      <c r="AA36" s="1533"/>
      <c r="AB36" s="1533"/>
      <c r="AC36" s="1533">
        <v>1</v>
      </c>
      <c r="AD36" s="1527"/>
      <c r="AE36" s="1525"/>
      <c r="AF36" s="1525"/>
      <c r="AG36" s="1525"/>
      <c r="AH36" s="1525"/>
      <c r="AI36" s="1525">
        <v>1</v>
      </c>
      <c r="AJ36" s="1525"/>
      <c r="AK36" s="1525"/>
      <c r="AL36" s="1525"/>
      <c r="AM36" s="1525"/>
      <c r="AN36" s="1525"/>
      <c r="AO36" s="1525"/>
      <c r="AP36" s="1525"/>
      <c r="AQ36" s="1525"/>
      <c r="AR36" s="1525"/>
      <c r="AS36" s="1525"/>
      <c r="AT36" s="1525"/>
      <c r="AU36" s="1525"/>
      <c r="AV36" s="1525"/>
      <c r="AW36" s="1525"/>
      <c r="AX36" s="1525"/>
      <c r="AY36" s="1525"/>
      <c r="AZ36" s="1525"/>
      <c r="BA36" s="1525"/>
      <c r="BB36" s="1528"/>
      <c r="BC36" s="317">
        <f>SUM(AW36:BB36)</f>
        <v>0</v>
      </c>
      <c r="BD36" s="317">
        <f>SUM(E36:AV36)</f>
        <v>2</v>
      </c>
      <c r="BE36" s="1529">
        <f>SUM(E36:AV36)</f>
        <v>2</v>
      </c>
      <c r="BF36" s="1530">
        <f t="shared" si="12"/>
        <v>20</v>
      </c>
      <c r="BG36" s="1535" t="s">
        <v>1052</v>
      </c>
      <c r="BP36" s="10">
        <f t="shared" ref="BP36" si="16">SUM(BJ36:BO36)</f>
        <v>0</v>
      </c>
    </row>
    <row r="37" spans="2:68" ht="19.5" customHeight="1" thickBot="1" x14ac:dyDescent="0.25">
      <c r="E37" s="133">
        <f>SUM(E5:E36)</f>
        <v>17</v>
      </c>
      <c r="F37" s="134">
        <f t="shared" ref="F37:AJ37" si="17">SUM(F5:F36)</f>
        <v>23</v>
      </c>
      <c r="G37" s="134">
        <f t="shared" si="17"/>
        <v>36</v>
      </c>
      <c r="H37" s="134">
        <f t="shared" si="17"/>
        <v>27</v>
      </c>
      <c r="I37" s="134">
        <f t="shared" si="17"/>
        <v>12</v>
      </c>
      <c r="J37" s="134">
        <f t="shared" si="17"/>
        <v>11</v>
      </c>
      <c r="K37" s="134">
        <f t="shared" si="17"/>
        <v>21</v>
      </c>
      <c r="L37" s="134">
        <f t="shared" si="17"/>
        <v>21</v>
      </c>
      <c r="M37" s="134">
        <f t="shared" si="17"/>
        <v>16</v>
      </c>
      <c r="N37" s="134">
        <f t="shared" si="17"/>
        <v>17</v>
      </c>
      <c r="O37" s="134">
        <f t="shared" si="17"/>
        <v>17</v>
      </c>
      <c r="P37" s="134">
        <f t="shared" si="17"/>
        <v>20</v>
      </c>
      <c r="Q37" s="134">
        <f t="shared" si="17"/>
        <v>14</v>
      </c>
      <c r="R37" s="134">
        <f t="shared" si="17"/>
        <v>12</v>
      </c>
      <c r="S37" s="134">
        <f t="shared" si="17"/>
        <v>28</v>
      </c>
      <c r="T37" s="134">
        <f t="shared" si="17"/>
        <v>26</v>
      </c>
      <c r="U37" s="134">
        <f t="shared" si="17"/>
        <v>28</v>
      </c>
      <c r="V37" s="134">
        <f t="shared" si="17"/>
        <v>31</v>
      </c>
      <c r="W37" s="134">
        <f t="shared" si="17"/>
        <v>17</v>
      </c>
      <c r="X37" s="1373">
        <f t="shared" si="17"/>
        <v>20</v>
      </c>
      <c r="Y37" s="1365">
        <f t="shared" si="17"/>
        <v>14</v>
      </c>
      <c r="Z37" s="134">
        <f t="shared" si="17"/>
        <v>17</v>
      </c>
      <c r="AA37" s="134">
        <f t="shared" si="17"/>
        <v>35</v>
      </c>
      <c r="AB37" s="134">
        <f t="shared" si="17"/>
        <v>32</v>
      </c>
      <c r="AC37" s="134">
        <f t="shared" si="17"/>
        <v>16</v>
      </c>
      <c r="AD37" s="134">
        <f t="shared" si="17"/>
        <v>14</v>
      </c>
      <c r="AE37" s="134">
        <f t="shared" si="17"/>
        <v>20</v>
      </c>
      <c r="AF37" s="134">
        <f t="shared" si="17"/>
        <v>26</v>
      </c>
      <c r="AG37" s="134">
        <f t="shared" si="17"/>
        <v>41</v>
      </c>
      <c r="AH37" s="135">
        <f t="shared" si="17"/>
        <v>29</v>
      </c>
      <c r="AI37" s="135">
        <f t="shared" si="17"/>
        <v>17</v>
      </c>
      <c r="AJ37" s="135">
        <f t="shared" si="17"/>
        <v>29</v>
      </c>
      <c r="AK37" s="135">
        <f t="shared" ref="AK37:BA37" si="18">SUM(AK5:AK36)</f>
        <v>48</v>
      </c>
      <c r="AL37" s="135">
        <f t="shared" si="18"/>
        <v>0</v>
      </c>
      <c r="AM37" s="135">
        <f t="shared" si="18"/>
        <v>0</v>
      </c>
      <c r="AN37" s="135">
        <f t="shared" si="18"/>
        <v>0</v>
      </c>
      <c r="AO37" s="135">
        <f t="shared" si="18"/>
        <v>0</v>
      </c>
      <c r="AP37" s="135">
        <f t="shared" si="18"/>
        <v>0</v>
      </c>
      <c r="AQ37" s="135">
        <f t="shared" si="18"/>
        <v>0</v>
      </c>
      <c r="AR37" s="135">
        <f t="shared" si="18"/>
        <v>0</v>
      </c>
      <c r="AS37" s="135">
        <f t="shared" si="18"/>
        <v>0</v>
      </c>
      <c r="AT37" s="135">
        <f t="shared" si="18"/>
        <v>0</v>
      </c>
      <c r="AU37" s="135">
        <f t="shared" si="18"/>
        <v>0</v>
      </c>
      <c r="AV37" s="135">
        <f t="shared" si="18"/>
        <v>0</v>
      </c>
      <c r="AW37" s="134">
        <f t="shared" si="18"/>
        <v>26</v>
      </c>
      <c r="AX37" s="134">
        <f t="shared" si="18"/>
        <v>29</v>
      </c>
      <c r="AY37" s="134">
        <f t="shared" si="18"/>
        <v>24</v>
      </c>
      <c r="AZ37" s="134">
        <f t="shared" si="18"/>
        <v>26</v>
      </c>
      <c r="BA37" s="134">
        <f t="shared" si="18"/>
        <v>36</v>
      </c>
      <c r="BB37" s="134">
        <v>31</v>
      </c>
      <c r="BC37" s="134">
        <f>SUM(BC5:BC36)</f>
        <v>172</v>
      </c>
      <c r="BD37" s="1145">
        <f>SUM(BD5:BD36)</f>
        <v>752</v>
      </c>
      <c r="BE37" s="1180">
        <f>SUM(BE5:BE36)</f>
        <v>924</v>
      </c>
      <c r="BF37" s="136">
        <f>SUM(BE37*10)</f>
        <v>9240</v>
      </c>
      <c r="BG37" s="137"/>
    </row>
    <row r="38" spans="2:68" ht="9" customHeight="1" thickBot="1" x14ac:dyDescent="0.3">
      <c r="BE38" s="114"/>
    </row>
    <row r="39" spans="2:68" ht="15.75" customHeight="1" thickBot="1" x14ac:dyDescent="0.3">
      <c r="C39" s="378" t="s">
        <v>28</v>
      </c>
      <c r="D39" s="379"/>
      <c r="BE39" s="4" t="s">
        <v>181</v>
      </c>
    </row>
    <row r="40" spans="2:68" ht="15.75" thickBot="1" x14ac:dyDescent="0.3">
      <c r="B40" s="138" t="s">
        <v>384</v>
      </c>
      <c r="C40" s="115"/>
      <c r="D40" s="139" t="s">
        <v>29</v>
      </c>
      <c r="BE40" s="17" t="s">
        <v>381</v>
      </c>
      <c r="BG40" s="140" t="s">
        <v>30</v>
      </c>
    </row>
    <row r="41" spans="2:68" x14ac:dyDescent="0.25">
      <c r="B41" s="1214" t="s">
        <v>31</v>
      </c>
      <c r="C41" s="1211" t="s">
        <v>22</v>
      </c>
      <c r="D41" s="1212">
        <v>7</v>
      </c>
      <c r="E41" s="1184">
        <f>SUM(E5+E7+E15+E19+E21+E28+E32)</f>
        <v>8</v>
      </c>
      <c r="F41" s="1184">
        <f t="shared" ref="F41:AJ41" si="19">SUM(F5+F7+F15+F19+F21+F28+F32)</f>
        <v>8</v>
      </c>
      <c r="G41" s="1184">
        <f t="shared" si="19"/>
        <v>6</v>
      </c>
      <c r="H41" s="1184">
        <f t="shared" si="19"/>
        <v>0</v>
      </c>
      <c r="I41" s="1184">
        <f t="shared" si="19"/>
        <v>1</v>
      </c>
      <c r="J41" s="1184">
        <f t="shared" si="19"/>
        <v>2</v>
      </c>
      <c r="K41" s="1184">
        <f t="shared" si="19"/>
        <v>7</v>
      </c>
      <c r="L41" s="1184">
        <f t="shared" si="19"/>
        <v>7</v>
      </c>
      <c r="M41" s="1184">
        <f t="shared" si="19"/>
        <v>1</v>
      </c>
      <c r="N41" s="1184">
        <f t="shared" si="19"/>
        <v>7</v>
      </c>
      <c r="O41" s="1184">
        <f t="shared" si="19"/>
        <v>2</v>
      </c>
      <c r="P41" s="1184">
        <f t="shared" si="19"/>
        <v>4</v>
      </c>
      <c r="Q41" s="1184">
        <f t="shared" si="19"/>
        <v>1</v>
      </c>
      <c r="R41" s="1184">
        <f t="shared" si="19"/>
        <v>5</v>
      </c>
      <c r="S41" s="1184">
        <f t="shared" si="19"/>
        <v>11</v>
      </c>
      <c r="T41" s="1184">
        <f t="shared" si="19"/>
        <v>7</v>
      </c>
      <c r="U41" s="1184">
        <f t="shared" si="19"/>
        <v>7</v>
      </c>
      <c r="V41" s="1184">
        <f t="shared" si="19"/>
        <v>5</v>
      </c>
      <c r="W41" s="1184">
        <f t="shared" si="19"/>
        <v>4</v>
      </c>
      <c r="X41" s="1184">
        <f t="shared" si="19"/>
        <v>4</v>
      </c>
      <c r="Y41" s="1184">
        <f t="shared" si="19"/>
        <v>2</v>
      </c>
      <c r="Z41" s="1184">
        <f t="shared" si="19"/>
        <v>9</v>
      </c>
      <c r="AA41" s="1184">
        <f t="shared" si="19"/>
        <v>18</v>
      </c>
      <c r="AB41" s="1184">
        <f t="shared" si="19"/>
        <v>12</v>
      </c>
      <c r="AC41" s="1184">
        <f t="shared" si="19"/>
        <v>0</v>
      </c>
      <c r="AD41" s="1184">
        <f t="shared" si="19"/>
        <v>2</v>
      </c>
      <c r="AE41" s="1184">
        <f t="shared" si="19"/>
        <v>12</v>
      </c>
      <c r="AF41" s="1184">
        <f t="shared" si="19"/>
        <v>4</v>
      </c>
      <c r="AG41" s="1184">
        <f t="shared" si="19"/>
        <v>18</v>
      </c>
      <c r="AH41" s="1184">
        <f t="shared" si="19"/>
        <v>10</v>
      </c>
      <c r="AI41" s="1184">
        <f t="shared" si="19"/>
        <v>1</v>
      </c>
      <c r="AJ41" s="1184">
        <f t="shared" si="19"/>
        <v>11</v>
      </c>
      <c r="AK41" s="1184">
        <f t="shared" ref="AK41:BF41" si="20">SUM(AK5+AK7+AK15+AK19+AK21+AK28+AK32)</f>
        <v>16</v>
      </c>
      <c r="AL41" s="1184">
        <f t="shared" si="20"/>
        <v>0</v>
      </c>
      <c r="AM41" s="1184">
        <f t="shared" si="20"/>
        <v>0</v>
      </c>
      <c r="AN41" s="1184">
        <f t="shared" si="20"/>
        <v>0</v>
      </c>
      <c r="AO41" s="1184">
        <f t="shared" si="20"/>
        <v>0</v>
      </c>
      <c r="AP41" s="1184">
        <f t="shared" si="20"/>
        <v>0</v>
      </c>
      <c r="AQ41" s="1184">
        <f t="shared" si="20"/>
        <v>0</v>
      </c>
      <c r="AR41" s="1184">
        <f t="shared" si="20"/>
        <v>0</v>
      </c>
      <c r="AS41" s="1184">
        <f t="shared" si="20"/>
        <v>0</v>
      </c>
      <c r="AT41" s="1184">
        <f t="shared" si="20"/>
        <v>0</v>
      </c>
      <c r="AU41" s="1184">
        <f t="shared" si="20"/>
        <v>0</v>
      </c>
      <c r="AV41" s="1184">
        <f t="shared" si="20"/>
        <v>0</v>
      </c>
      <c r="AW41" s="1184">
        <f t="shared" si="20"/>
        <v>15</v>
      </c>
      <c r="AX41" s="1184">
        <f t="shared" si="20"/>
        <v>15</v>
      </c>
      <c r="AY41" s="1184">
        <f t="shared" si="20"/>
        <v>17</v>
      </c>
      <c r="AZ41" s="1184">
        <f t="shared" si="20"/>
        <v>19</v>
      </c>
      <c r="BA41" s="1184">
        <f t="shared" si="20"/>
        <v>16</v>
      </c>
      <c r="BB41" s="1184">
        <f t="shared" si="20"/>
        <v>18</v>
      </c>
      <c r="BC41" s="1184">
        <f t="shared" si="20"/>
        <v>100</v>
      </c>
      <c r="BD41" s="1184">
        <f t="shared" si="20"/>
        <v>212</v>
      </c>
      <c r="BE41" s="1184">
        <f t="shared" si="20"/>
        <v>312</v>
      </c>
      <c r="BF41" s="1184">
        <f t="shared" si="20"/>
        <v>3120</v>
      </c>
      <c r="BG41" s="1213">
        <f>SUM(BF41/BF46*100)</f>
        <v>33.766233766233768</v>
      </c>
    </row>
    <row r="42" spans="2:68" x14ac:dyDescent="0.25">
      <c r="B42" s="141" t="s">
        <v>32</v>
      </c>
      <c r="C42" s="18" t="s">
        <v>23</v>
      </c>
      <c r="D42" s="8">
        <v>11</v>
      </c>
      <c r="E42" s="120">
        <f>SUM(E6+E9+E10+E14+E22+E23+E24+E25+E26+E31+E35)</f>
        <v>3</v>
      </c>
      <c r="F42" s="120">
        <f t="shared" ref="F42:AJ42" si="21">SUM(F6+F9+F10+F14+F22+F23+F24+F25+F26+F31+F35)</f>
        <v>6</v>
      </c>
      <c r="G42" s="120">
        <f t="shared" si="21"/>
        <v>5</v>
      </c>
      <c r="H42" s="120">
        <f t="shared" si="21"/>
        <v>6</v>
      </c>
      <c r="I42" s="120">
        <f t="shared" si="21"/>
        <v>2</v>
      </c>
      <c r="J42" s="120">
        <f t="shared" si="21"/>
        <v>4</v>
      </c>
      <c r="K42" s="120">
        <f t="shared" si="21"/>
        <v>2</v>
      </c>
      <c r="L42" s="120">
        <f t="shared" si="21"/>
        <v>4</v>
      </c>
      <c r="M42" s="120">
        <f t="shared" si="21"/>
        <v>2</v>
      </c>
      <c r="N42" s="120">
        <f t="shared" si="21"/>
        <v>4</v>
      </c>
      <c r="O42" s="120">
        <f t="shared" si="21"/>
        <v>3</v>
      </c>
      <c r="P42" s="120">
        <f t="shared" si="21"/>
        <v>6</v>
      </c>
      <c r="Q42" s="120">
        <f t="shared" si="21"/>
        <v>2</v>
      </c>
      <c r="R42" s="120">
        <f t="shared" si="21"/>
        <v>5</v>
      </c>
      <c r="S42" s="120">
        <f t="shared" si="21"/>
        <v>6</v>
      </c>
      <c r="T42" s="120">
        <f t="shared" si="21"/>
        <v>7</v>
      </c>
      <c r="U42" s="120">
        <f t="shared" si="21"/>
        <v>4</v>
      </c>
      <c r="V42" s="120">
        <f t="shared" si="21"/>
        <v>7</v>
      </c>
      <c r="W42" s="120">
        <f t="shared" si="21"/>
        <v>5</v>
      </c>
      <c r="X42" s="120">
        <f t="shared" si="21"/>
        <v>5</v>
      </c>
      <c r="Y42" s="120">
        <f t="shared" si="21"/>
        <v>3</v>
      </c>
      <c r="Z42" s="120">
        <f t="shared" si="21"/>
        <v>3</v>
      </c>
      <c r="AA42" s="120">
        <f t="shared" si="21"/>
        <v>6</v>
      </c>
      <c r="AB42" s="120">
        <f t="shared" si="21"/>
        <v>7</v>
      </c>
      <c r="AC42" s="120">
        <f t="shared" si="21"/>
        <v>5</v>
      </c>
      <c r="AD42" s="120">
        <f t="shared" si="21"/>
        <v>3</v>
      </c>
      <c r="AE42" s="120">
        <f t="shared" si="21"/>
        <v>3</v>
      </c>
      <c r="AF42" s="120">
        <f t="shared" si="21"/>
        <v>10</v>
      </c>
      <c r="AG42" s="120">
        <f t="shared" si="21"/>
        <v>8</v>
      </c>
      <c r="AH42" s="120">
        <f t="shared" si="21"/>
        <v>5</v>
      </c>
      <c r="AI42" s="120">
        <f t="shared" si="21"/>
        <v>8</v>
      </c>
      <c r="AJ42" s="120">
        <f t="shared" si="21"/>
        <v>7</v>
      </c>
      <c r="AK42" s="120">
        <f t="shared" ref="AK42:BF42" si="22">SUM(AK6+AK9+AK10+AK14+AK22+AK23+AK24+AK25+AK26+AK31+AK35)</f>
        <v>11</v>
      </c>
      <c r="AL42" s="120">
        <f t="shared" si="22"/>
        <v>0</v>
      </c>
      <c r="AM42" s="120">
        <f t="shared" si="22"/>
        <v>0</v>
      </c>
      <c r="AN42" s="120">
        <f t="shared" si="22"/>
        <v>0</v>
      </c>
      <c r="AO42" s="120">
        <f t="shared" si="22"/>
        <v>0</v>
      </c>
      <c r="AP42" s="120">
        <f t="shared" si="22"/>
        <v>0</v>
      </c>
      <c r="AQ42" s="120">
        <f t="shared" si="22"/>
        <v>0</v>
      </c>
      <c r="AR42" s="120">
        <f t="shared" si="22"/>
        <v>0</v>
      </c>
      <c r="AS42" s="120">
        <f t="shared" si="22"/>
        <v>0</v>
      </c>
      <c r="AT42" s="120">
        <f t="shared" si="22"/>
        <v>0</v>
      </c>
      <c r="AU42" s="120">
        <f t="shared" si="22"/>
        <v>0</v>
      </c>
      <c r="AV42" s="120">
        <f t="shared" si="22"/>
        <v>0</v>
      </c>
      <c r="AW42" s="120">
        <f t="shared" si="22"/>
        <v>7</v>
      </c>
      <c r="AX42" s="120">
        <f t="shared" si="22"/>
        <v>7</v>
      </c>
      <c r="AY42" s="120">
        <f t="shared" si="22"/>
        <v>4</v>
      </c>
      <c r="AZ42" s="120">
        <f t="shared" si="22"/>
        <v>4</v>
      </c>
      <c r="BA42" s="120">
        <f t="shared" si="22"/>
        <v>13</v>
      </c>
      <c r="BB42" s="120">
        <f t="shared" si="22"/>
        <v>9</v>
      </c>
      <c r="BC42" s="120">
        <f t="shared" si="22"/>
        <v>44</v>
      </c>
      <c r="BD42" s="120">
        <f t="shared" si="22"/>
        <v>167</v>
      </c>
      <c r="BE42" s="120">
        <f t="shared" si="22"/>
        <v>211</v>
      </c>
      <c r="BF42" s="120">
        <f t="shared" si="22"/>
        <v>2110</v>
      </c>
      <c r="BG42" s="142">
        <f>SUM(BF42/BF46*100)</f>
        <v>22.835497835497836</v>
      </c>
    </row>
    <row r="43" spans="2:68" x14ac:dyDescent="0.25">
      <c r="B43" s="320" t="s">
        <v>35</v>
      </c>
      <c r="C43" s="321" t="s">
        <v>16</v>
      </c>
      <c r="D43" s="322">
        <v>3</v>
      </c>
      <c r="E43" s="315">
        <f>SUM(E8+E29+E36)</f>
        <v>0</v>
      </c>
      <c r="F43" s="315">
        <f t="shared" ref="F43:AJ43" si="23">SUM(F8+F29+F36)</f>
        <v>2</v>
      </c>
      <c r="G43" s="315">
        <f t="shared" si="23"/>
        <v>5</v>
      </c>
      <c r="H43" s="315">
        <f t="shared" si="23"/>
        <v>10</v>
      </c>
      <c r="I43" s="315">
        <f t="shared" si="23"/>
        <v>0</v>
      </c>
      <c r="J43" s="315">
        <f t="shared" si="23"/>
        <v>0</v>
      </c>
      <c r="K43" s="315">
        <f t="shared" si="23"/>
        <v>2</v>
      </c>
      <c r="L43" s="315">
        <f t="shared" si="23"/>
        <v>5</v>
      </c>
      <c r="M43" s="315">
        <f t="shared" si="23"/>
        <v>2</v>
      </c>
      <c r="N43" s="315">
        <f t="shared" si="23"/>
        <v>0</v>
      </c>
      <c r="O43" s="315">
        <f t="shared" si="23"/>
        <v>4</v>
      </c>
      <c r="P43" s="315">
        <f t="shared" si="23"/>
        <v>4</v>
      </c>
      <c r="Q43" s="315">
        <f t="shared" si="23"/>
        <v>1</v>
      </c>
      <c r="R43" s="315">
        <f t="shared" si="23"/>
        <v>1</v>
      </c>
      <c r="S43" s="315">
        <f t="shared" si="23"/>
        <v>2</v>
      </c>
      <c r="T43" s="315">
        <f t="shared" si="23"/>
        <v>3</v>
      </c>
      <c r="U43" s="315">
        <f t="shared" si="23"/>
        <v>3</v>
      </c>
      <c r="V43" s="315">
        <f t="shared" si="23"/>
        <v>2</v>
      </c>
      <c r="W43" s="315">
        <f t="shared" si="23"/>
        <v>5</v>
      </c>
      <c r="X43" s="315">
        <f t="shared" si="23"/>
        <v>5</v>
      </c>
      <c r="Y43" s="315">
        <f t="shared" si="23"/>
        <v>1</v>
      </c>
      <c r="Z43" s="315">
        <f t="shared" si="23"/>
        <v>1</v>
      </c>
      <c r="AA43" s="315">
        <f t="shared" si="23"/>
        <v>2</v>
      </c>
      <c r="AB43" s="315">
        <f t="shared" si="23"/>
        <v>5</v>
      </c>
      <c r="AC43" s="315">
        <f t="shared" si="23"/>
        <v>7</v>
      </c>
      <c r="AD43" s="315">
        <f t="shared" si="23"/>
        <v>1</v>
      </c>
      <c r="AE43" s="315">
        <f t="shared" si="23"/>
        <v>1</v>
      </c>
      <c r="AF43" s="315">
        <f t="shared" si="23"/>
        <v>4</v>
      </c>
      <c r="AG43" s="315">
        <f t="shared" si="23"/>
        <v>1</v>
      </c>
      <c r="AH43" s="315">
        <f t="shared" si="23"/>
        <v>2</v>
      </c>
      <c r="AI43" s="315">
        <f t="shared" si="23"/>
        <v>5</v>
      </c>
      <c r="AJ43" s="315">
        <f t="shared" si="23"/>
        <v>3</v>
      </c>
      <c r="AK43" s="315">
        <f t="shared" ref="AK43:BF43" si="24">SUM(AK8+AK29+AK36)</f>
        <v>4</v>
      </c>
      <c r="AL43" s="315">
        <f t="shared" si="24"/>
        <v>0</v>
      </c>
      <c r="AM43" s="315">
        <f t="shared" si="24"/>
        <v>0</v>
      </c>
      <c r="AN43" s="315">
        <f t="shared" si="24"/>
        <v>0</v>
      </c>
      <c r="AO43" s="315">
        <f t="shared" si="24"/>
        <v>0</v>
      </c>
      <c r="AP43" s="315">
        <f t="shared" si="24"/>
        <v>0</v>
      </c>
      <c r="AQ43" s="315">
        <f t="shared" si="24"/>
        <v>0</v>
      </c>
      <c r="AR43" s="315">
        <f t="shared" si="24"/>
        <v>0</v>
      </c>
      <c r="AS43" s="315">
        <f t="shared" si="24"/>
        <v>0</v>
      </c>
      <c r="AT43" s="315">
        <f t="shared" si="24"/>
        <v>0</v>
      </c>
      <c r="AU43" s="315">
        <f t="shared" si="24"/>
        <v>0</v>
      </c>
      <c r="AV43" s="315">
        <f t="shared" si="24"/>
        <v>0</v>
      </c>
      <c r="AW43" s="315">
        <f t="shared" si="24"/>
        <v>1</v>
      </c>
      <c r="AX43" s="315">
        <f t="shared" si="24"/>
        <v>2</v>
      </c>
      <c r="AY43" s="315">
        <f t="shared" si="24"/>
        <v>3</v>
      </c>
      <c r="AZ43" s="315">
        <f t="shared" si="24"/>
        <v>3</v>
      </c>
      <c r="BA43" s="315">
        <f t="shared" si="24"/>
        <v>4</v>
      </c>
      <c r="BB43" s="315">
        <f t="shared" si="24"/>
        <v>3</v>
      </c>
      <c r="BC43" s="315">
        <f t="shared" si="24"/>
        <v>16</v>
      </c>
      <c r="BD43" s="315">
        <f t="shared" si="24"/>
        <v>93</v>
      </c>
      <c r="BE43" s="315">
        <f t="shared" si="24"/>
        <v>109</v>
      </c>
      <c r="BF43" s="315">
        <f t="shared" si="24"/>
        <v>1090</v>
      </c>
      <c r="BG43" s="323">
        <f>SUM(BF43/BF46*100)</f>
        <v>11.796536796536797</v>
      </c>
    </row>
    <row r="44" spans="2:68" x14ac:dyDescent="0.25">
      <c r="B44" s="143" t="s">
        <v>33</v>
      </c>
      <c r="C44" s="144" t="s">
        <v>25</v>
      </c>
      <c r="D44" s="9">
        <v>6</v>
      </c>
      <c r="E44" s="123">
        <f>SUM(E11+E12+E20+E27+E30+E31+E33+E34)</f>
        <v>4</v>
      </c>
      <c r="F44" s="123">
        <f t="shared" ref="F44:BF44" si="25">SUM(F11+F12+F20+F27+F30+F31+F33+F34)</f>
        <v>5</v>
      </c>
      <c r="G44" s="123">
        <f t="shared" si="25"/>
        <v>12</v>
      </c>
      <c r="H44" s="123">
        <f t="shared" si="25"/>
        <v>6</v>
      </c>
      <c r="I44" s="123">
        <f t="shared" si="25"/>
        <v>5</v>
      </c>
      <c r="J44" s="123">
        <f t="shared" si="25"/>
        <v>3</v>
      </c>
      <c r="K44" s="123">
        <f t="shared" si="25"/>
        <v>6</v>
      </c>
      <c r="L44" s="123">
        <f t="shared" si="25"/>
        <v>2</v>
      </c>
      <c r="M44" s="123">
        <f t="shared" si="25"/>
        <v>5</v>
      </c>
      <c r="N44" s="123">
        <f t="shared" si="25"/>
        <v>4</v>
      </c>
      <c r="O44" s="123">
        <f t="shared" si="25"/>
        <v>4</v>
      </c>
      <c r="P44" s="123">
        <f t="shared" si="25"/>
        <v>3</v>
      </c>
      <c r="Q44" s="123">
        <f t="shared" si="25"/>
        <v>5</v>
      </c>
      <c r="R44" s="123">
        <f t="shared" si="25"/>
        <v>1</v>
      </c>
      <c r="S44" s="123">
        <f t="shared" si="25"/>
        <v>7</v>
      </c>
      <c r="T44" s="123">
        <f t="shared" si="25"/>
        <v>7</v>
      </c>
      <c r="U44" s="123">
        <f t="shared" si="25"/>
        <v>11</v>
      </c>
      <c r="V44" s="123">
        <f t="shared" si="25"/>
        <v>13</v>
      </c>
      <c r="W44" s="123">
        <f t="shared" si="25"/>
        <v>1</v>
      </c>
      <c r="X44" s="123">
        <f t="shared" si="25"/>
        <v>4</v>
      </c>
      <c r="Y44" s="123">
        <f t="shared" si="25"/>
        <v>5</v>
      </c>
      <c r="Z44" s="123">
        <f t="shared" si="25"/>
        <v>4</v>
      </c>
      <c r="AA44" s="123">
        <f t="shared" si="25"/>
        <v>9</v>
      </c>
      <c r="AB44" s="123">
        <f t="shared" si="25"/>
        <v>4</v>
      </c>
      <c r="AC44" s="123">
        <f t="shared" si="25"/>
        <v>0</v>
      </c>
      <c r="AD44" s="123">
        <f t="shared" si="25"/>
        <v>3</v>
      </c>
      <c r="AE44" s="123">
        <f t="shared" si="25"/>
        <v>4</v>
      </c>
      <c r="AF44" s="123">
        <f t="shared" si="25"/>
        <v>2</v>
      </c>
      <c r="AG44" s="123">
        <f t="shared" si="25"/>
        <v>12</v>
      </c>
      <c r="AH44" s="123">
        <f t="shared" si="25"/>
        <v>7</v>
      </c>
      <c r="AI44" s="123">
        <f t="shared" si="25"/>
        <v>0</v>
      </c>
      <c r="AJ44" s="123">
        <f t="shared" si="25"/>
        <v>6</v>
      </c>
      <c r="AK44" s="123">
        <f t="shared" si="25"/>
        <v>11</v>
      </c>
      <c r="AL44" s="123">
        <f t="shared" si="25"/>
        <v>0</v>
      </c>
      <c r="AM44" s="123">
        <f t="shared" si="25"/>
        <v>0</v>
      </c>
      <c r="AN44" s="123">
        <f t="shared" si="25"/>
        <v>0</v>
      </c>
      <c r="AO44" s="123">
        <f t="shared" si="25"/>
        <v>0</v>
      </c>
      <c r="AP44" s="123">
        <f t="shared" si="25"/>
        <v>0</v>
      </c>
      <c r="AQ44" s="123">
        <f t="shared" si="25"/>
        <v>0</v>
      </c>
      <c r="AR44" s="123">
        <f t="shared" si="25"/>
        <v>0</v>
      </c>
      <c r="AS44" s="123">
        <f t="shared" si="25"/>
        <v>0</v>
      </c>
      <c r="AT44" s="123">
        <f t="shared" si="25"/>
        <v>0</v>
      </c>
      <c r="AU44" s="123">
        <f t="shared" si="25"/>
        <v>0</v>
      </c>
      <c r="AV44" s="123">
        <f t="shared" si="25"/>
        <v>0</v>
      </c>
      <c r="AW44" s="123">
        <f t="shared" si="25"/>
        <v>1</v>
      </c>
      <c r="AX44" s="123">
        <f t="shared" si="25"/>
        <v>2</v>
      </c>
      <c r="AY44" s="123">
        <f t="shared" si="25"/>
        <v>0</v>
      </c>
      <c r="AZ44" s="123">
        <f t="shared" si="25"/>
        <v>0</v>
      </c>
      <c r="BA44" s="123">
        <f t="shared" si="25"/>
        <v>2</v>
      </c>
      <c r="BB44" s="123">
        <f t="shared" si="25"/>
        <v>1</v>
      </c>
      <c r="BC44" s="123">
        <f t="shared" si="25"/>
        <v>6</v>
      </c>
      <c r="BD44" s="123">
        <f t="shared" si="25"/>
        <v>175</v>
      </c>
      <c r="BE44" s="123">
        <f t="shared" si="25"/>
        <v>181</v>
      </c>
      <c r="BF44" s="123">
        <f t="shared" si="25"/>
        <v>1810</v>
      </c>
      <c r="BG44" s="145">
        <f>SUM(BF44/BF46*100)</f>
        <v>19.588744588744589</v>
      </c>
    </row>
    <row r="45" spans="2:68" ht="15.75" thickBot="1" x14ac:dyDescent="0.3">
      <c r="B45" s="146" t="s">
        <v>34</v>
      </c>
      <c r="C45" s="147" t="s">
        <v>27</v>
      </c>
      <c r="D45" s="19">
        <v>3</v>
      </c>
      <c r="E45" s="148">
        <f>SUM(E13+E16+E17+E18)</f>
        <v>2</v>
      </c>
      <c r="F45" s="148">
        <f t="shared" ref="F45:AJ45" si="26">SUM(F13+F16+F17+F18)</f>
        <v>2</v>
      </c>
      <c r="G45" s="148">
        <f t="shared" si="26"/>
        <v>8</v>
      </c>
      <c r="H45" s="148">
        <f t="shared" si="26"/>
        <v>5</v>
      </c>
      <c r="I45" s="148">
        <f t="shared" si="26"/>
        <v>4</v>
      </c>
      <c r="J45" s="148">
        <f t="shared" si="26"/>
        <v>2</v>
      </c>
      <c r="K45" s="148">
        <f t="shared" si="26"/>
        <v>4</v>
      </c>
      <c r="L45" s="148">
        <f t="shared" si="26"/>
        <v>3</v>
      </c>
      <c r="M45" s="148">
        <f t="shared" si="26"/>
        <v>6</v>
      </c>
      <c r="N45" s="148">
        <f t="shared" si="26"/>
        <v>2</v>
      </c>
      <c r="O45" s="148">
        <f t="shared" si="26"/>
        <v>4</v>
      </c>
      <c r="P45" s="148">
        <f t="shared" si="26"/>
        <v>3</v>
      </c>
      <c r="Q45" s="148">
        <f t="shared" si="26"/>
        <v>5</v>
      </c>
      <c r="R45" s="148">
        <f t="shared" si="26"/>
        <v>0</v>
      </c>
      <c r="S45" s="148">
        <f t="shared" si="26"/>
        <v>2</v>
      </c>
      <c r="T45" s="148">
        <f t="shared" si="26"/>
        <v>2</v>
      </c>
      <c r="U45" s="148">
        <f t="shared" si="26"/>
        <v>3</v>
      </c>
      <c r="V45" s="148">
        <f t="shared" si="26"/>
        <v>4</v>
      </c>
      <c r="W45" s="148">
        <f t="shared" si="26"/>
        <v>2</v>
      </c>
      <c r="X45" s="148">
        <f t="shared" si="26"/>
        <v>2</v>
      </c>
      <c r="Y45" s="148">
        <f t="shared" si="26"/>
        <v>3</v>
      </c>
      <c r="Z45" s="148">
        <f t="shared" si="26"/>
        <v>0</v>
      </c>
      <c r="AA45" s="148">
        <f t="shared" si="26"/>
        <v>0</v>
      </c>
      <c r="AB45" s="148">
        <f t="shared" si="26"/>
        <v>4</v>
      </c>
      <c r="AC45" s="148">
        <f t="shared" si="26"/>
        <v>4</v>
      </c>
      <c r="AD45" s="148">
        <f t="shared" si="26"/>
        <v>5</v>
      </c>
      <c r="AE45" s="148">
        <f t="shared" si="26"/>
        <v>0</v>
      </c>
      <c r="AF45" s="148">
        <f t="shared" si="26"/>
        <v>6</v>
      </c>
      <c r="AG45" s="148">
        <f t="shared" si="26"/>
        <v>2</v>
      </c>
      <c r="AH45" s="148">
        <f t="shared" si="26"/>
        <v>5</v>
      </c>
      <c r="AI45" s="148">
        <f t="shared" si="26"/>
        <v>3</v>
      </c>
      <c r="AJ45" s="148">
        <f t="shared" si="26"/>
        <v>2</v>
      </c>
      <c r="AK45" s="148">
        <f t="shared" ref="AK45:BF45" si="27">SUM(AK13+AK16+AK17+AK18)</f>
        <v>6</v>
      </c>
      <c r="AL45" s="148">
        <f t="shared" si="27"/>
        <v>0</v>
      </c>
      <c r="AM45" s="148">
        <f t="shared" si="27"/>
        <v>0</v>
      </c>
      <c r="AN45" s="148">
        <f t="shared" si="27"/>
        <v>0</v>
      </c>
      <c r="AO45" s="148">
        <f t="shared" si="27"/>
        <v>0</v>
      </c>
      <c r="AP45" s="148">
        <f t="shared" si="27"/>
        <v>0</v>
      </c>
      <c r="AQ45" s="148">
        <f t="shared" si="27"/>
        <v>0</v>
      </c>
      <c r="AR45" s="148">
        <f t="shared" si="27"/>
        <v>0</v>
      </c>
      <c r="AS45" s="148">
        <f t="shared" si="27"/>
        <v>0</v>
      </c>
      <c r="AT45" s="148">
        <f t="shared" si="27"/>
        <v>0</v>
      </c>
      <c r="AU45" s="148">
        <f t="shared" si="27"/>
        <v>0</v>
      </c>
      <c r="AV45" s="148">
        <f t="shared" si="27"/>
        <v>0</v>
      </c>
      <c r="AW45" s="148">
        <f t="shared" si="27"/>
        <v>2</v>
      </c>
      <c r="AX45" s="148">
        <f t="shared" si="27"/>
        <v>3</v>
      </c>
      <c r="AY45" s="148">
        <f t="shared" si="27"/>
        <v>0</v>
      </c>
      <c r="AZ45" s="148">
        <f t="shared" si="27"/>
        <v>0</v>
      </c>
      <c r="BA45" s="148">
        <f t="shared" si="27"/>
        <v>1</v>
      </c>
      <c r="BB45" s="148">
        <f t="shared" si="27"/>
        <v>0</v>
      </c>
      <c r="BC45" s="148">
        <f t="shared" si="27"/>
        <v>6</v>
      </c>
      <c r="BD45" s="148">
        <f t="shared" si="27"/>
        <v>105</v>
      </c>
      <c r="BE45" s="148">
        <f t="shared" si="27"/>
        <v>111</v>
      </c>
      <c r="BF45" s="148">
        <f t="shared" si="27"/>
        <v>1110</v>
      </c>
      <c r="BG45" s="149">
        <f>SUM(BF45/BF46*100)</f>
        <v>12.012987012987013</v>
      </c>
    </row>
    <row r="46" spans="2:68" ht="16.5" thickBot="1" x14ac:dyDescent="0.3">
      <c r="B46" s="10"/>
      <c r="C46" s="150" t="s">
        <v>19</v>
      </c>
      <c r="D46" s="151">
        <f>SUM(D41:D45)</f>
        <v>30</v>
      </c>
      <c r="E46" s="151">
        <f>SUM(E41:E45)</f>
        <v>17</v>
      </c>
      <c r="F46" s="151">
        <f>SUM(F41:F45)</f>
        <v>23</v>
      </c>
      <c r="G46" s="151">
        <f t="shared" ref="G46:U46" si="28">SUM(G41:G45)</f>
        <v>36</v>
      </c>
      <c r="H46" s="151">
        <f t="shared" si="28"/>
        <v>27</v>
      </c>
      <c r="I46" s="151">
        <f t="shared" ref="I46" si="29">SUM(I41:I45)</f>
        <v>12</v>
      </c>
      <c r="J46" s="151">
        <f t="shared" si="28"/>
        <v>11</v>
      </c>
      <c r="K46" s="151">
        <f>SUM(K41:K45)</f>
        <v>21</v>
      </c>
      <c r="L46" s="151">
        <f t="shared" si="28"/>
        <v>21</v>
      </c>
      <c r="M46" s="151">
        <f t="shared" si="28"/>
        <v>16</v>
      </c>
      <c r="N46" s="151">
        <f t="shared" si="28"/>
        <v>17</v>
      </c>
      <c r="O46" s="151">
        <f t="shared" si="28"/>
        <v>17</v>
      </c>
      <c r="P46" s="151">
        <f t="shared" si="28"/>
        <v>20</v>
      </c>
      <c r="Q46" s="151">
        <f t="shared" si="28"/>
        <v>14</v>
      </c>
      <c r="R46" s="151">
        <f t="shared" si="28"/>
        <v>12</v>
      </c>
      <c r="S46" s="151">
        <f t="shared" si="28"/>
        <v>28</v>
      </c>
      <c r="T46" s="151">
        <f t="shared" si="28"/>
        <v>26</v>
      </c>
      <c r="U46" s="151">
        <f t="shared" si="28"/>
        <v>28</v>
      </c>
      <c r="V46" s="151">
        <f>SUM(V41:V45)</f>
        <v>31</v>
      </c>
      <c r="W46" s="151">
        <f>SUM(W41:W45)</f>
        <v>17</v>
      </c>
      <c r="X46" s="151">
        <f>SUM(X41:X45)</f>
        <v>20</v>
      </c>
      <c r="Y46" s="151">
        <f t="shared" ref="Y46:AE46" si="30">SUM(Y41:Y45)</f>
        <v>14</v>
      </c>
      <c r="Z46" s="151">
        <f t="shared" si="30"/>
        <v>17</v>
      </c>
      <c r="AA46" s="151">
        <f t="shared" si="30"/>
        <v>35</v>
      </c>
      <c r="AB46" s="151">
        <f t="shared" si="30"/>
        <v>32</v>
      </c>
      <c r="AC46" s="151">
        <f t="shared" si="30"/>
        <v>16</v>
      </c>
      <c r="AD46" s="151">
        <f t="shared" si="30"/>
        <v>14</v>
      </c>
      <c r="AE46" s="151">
        <f t="shared" si="30"/>
        <v>20</v>
      </c>
      <c r="AF46" s="151">
        <f t="shared" ref="AF46:AG46" si="31">SUM(AF41:AF45)</f>
        <v>26</v>
      </c>
      <c r="AG46" s="151">
        <f t="shared" si="31"/>
        <v>41</v>
      </c>
      <c r="AH46" s="151">
        <f>SUM(AH41:AH45)</f>
        <v>29</v>
      </c>
      <c r="AI46" s="151">
        <f t="shared" ref="AI46:AN46" si="32">SUM(AI41:AI45)</f>
        <v>17</v>
      </c>
      <c r="AJ46" s="151">
        <f t="shared" ref="AJ46" si="33">SUM(AJ41:AJ45)</f>
        <v>29</v>
      </c>
      <c r="AK46" s="151">
        <f t="shared" si="32"/>
        <v>48</v>
      </c>
      <c r="AL46" s="151">
        <f t="shared" si="32"/>
        <v>0</v>
      </c>
      <c r="AM46" s="151">
        <f t="shared" si="32"/>
        <v>0</v>
      </c>
      <c r="AN46" s="151">
        <f t="shared" si="32"/>
        <v>0</v>
      </c>
      <c r="AO46" s="151">
        <f t="shared" ref="AO46:AV46" si="34">SUM(AO41:AO45)</f>
        <v>0</v>
      </c>
      <c r="AP46" s="151">
        <f>SUM(AP41:AP45)</f>
        <v>0</v>
      </c>
      <c r="AQ46" s="151">
        <f t="shared" si="34"/>
        <v>0</v>
      </c>
      <c r="AR46" s="151">
        <f t="shared" si="34"/>
        <v>0</v>
      </c>
      <c r="AS46" s="151">
        <f t="shared" si="34"/>
        <v>0</v>
      </c>
      <c r="AT46" s="151">
        <f t="shared" ref="AT46" si="35">SUM(AT41:AT45)</f>
        <v>0</v>
      </c>
      <c r="AU46" s="151">
        <f t="shared" si="34"/>
        <v>0</v>
      </c>
      <c r="AV46" s="151">
        <f t="shared" si="34"/>
        <v>0</v>
      </c>
      <c r="AW46" s="151">
        <f t="shared" ref="AW46:BA46" si="36">SUM(AW41:AW45)</f>
        <v>26</v>
      </c>
      <c r="AX46" s="151">
        <f t="shared" si="36"/>
        <v>29</v>
      </c>
      <c r="AY46" s="151">
        <f t="shared" si="36"/>
        <v>24</v>
      </c>
      <c r="AZ46" s="151">
        <f t="shared" si="36"/>
        <v>26</v>
      </c>
      <c r="BA46" s="151">
        <f t="shared" si="36"/>
        <v>36</v>
      </c>
      <c r="BB46" s="151">
        <f t="shared" ref="BB46:BC46" si="37">SUM(BB41:BB45)</f>
        <v>31</v>
      </c>
      <c r="BC46" s="151">
        <f t="shared" si="37"/>
        <v>172</v>
      </c>
      <c r="BD46" s="151">
        <f>SUM(BD41:BD45)</f>
        <v>752</v>
      </c>
      <c r="BE46" s="151">
        <f>SUM(BE41:BE45)</f>
        <v>924</v>
      </c>
      <c r="BF46" s="151">
        <f>SUM(BF41:BF45)</f>
        <v>9240</v>
      </c>
      <c r="BG46" s="152">
        <f>SUM(BG41:BG45)</f>
        <v>100</v>
      </c>
    </row>
    <row r="47" spans="2:68" x14ac:dyDescent="0.25">
      <c r="BE47" s="114"/>
    </row>
    <row r="49" spans="2:60" s="97" customFormat="1" x14ac:dyDescent="0.25">
      <c r="B49" s="96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5"/>
      <c r="Q49" s="155"/>
      <c r="R49" s="155"/>
      <c r="S49" s="155"/>
      <c r="T49" s="155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6"/>
      <c r="AF49" s="96"/>
      <c r="AG49" s="96"/>
      <c r="AH49" s="96"/>
      <c r="AI49" s="96"/>
      <c r="AJ49" s="96"/>
      <c r="AK49" s="96"/>
      <c r="AL49" s="96"/>
      <c r="AM49" s="96"/>
      <c r="AN49" s="96"/>
      <c r="AO49" s="96"/>
      <c r="AP49" s="96"/>
      <c r="AQ49" s="96"/>
      <c r="AR49" s="96"/>
      <c r="AS49" s="96"/>
      <c r="AT49" s="96"/>
      <c r="AU49" s="96"/>
      <c r="AV49" s="96"/>
      <c r="AW49" s="98"/>
      <c r="AX49" s="98"/>
      <c r="AY49" s="98"/>
      <c r="AZ49" s="98"/>
      <c r="BA49" s="98"/>
      <c r="BB49" s="98"/>
      <c r="BC49" s="98"/>
      <c r="BD49" s="98"/>
      <c r="BG49" s="10"/>
    </row>
    <row r="50" spans="2:60" s="97" customFormat="1" ht="15.75" x14ac:dyDescent="0.25">
      <c r="B50" s="96"/>
      <c r="C50" s="153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55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8"/>
      <c r="AX50" s="98"/>
      <c r="AY50" s="98"/>
      <c r="AZ50" s="98"/>
      <c r="BA50" s="98"/>
      <c r="BB50" s="98"/>
      <c r="BC50" s="98"/>
      <c r="BD50" s="98"/>
      <c r="BG50" s="10"/>
    </row>
    <row r="51" spans="2:60" s="97" customFormat="1" x14ac:dyDescent="0.25">
      <c r="B51" s="96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155"/>
      <c r="Q51" s="155"/>
      <c r="R51" s="155"/>
      <c r="S51" s="155"/>
      <c r="T51" s="155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8"/>
      <c r="AX51" s="98"/>
      <c r="AY51" s="98"/>
      <c r="AZ51" s="98"/>
      <c r="BA51" s="98"/>
      <c r="BB51" s="98"/>
      <c r="BC51" s="98"/>
      <c r="BD51" s="98"/>
      <c r="BG51" s="10"/>
    </row>
    <row r="52" spans="2:60" s="97" customFormat="1" x14ac:dyDescent="0.2">
      <c r="B52" s="96"/>
      <c r="C52" s="154"/>
      <c r="D52" s="11"/>
      <c r="E52" s="155"/>
      <c r="F52" s="155"/>
      <c r="G52" s="155"/>
      <c r="H52" s="155"/>
      <c r="I52" s="155"/>
      <c r="J52" s="155"/>
      <c r="K52" s="155"/>
      <c r="L52" s="155"/>
      <c r="M52" s="155"/>
      <c r="N52" s="155"/>
      <c r="O52" s="155"/>
      <c r="P52" s="155"/>
      <c r="Q52" s="155"/>
      <c r="R52" s="155"/>
      <c r="S52" s="155"/>
      <c r="T52" s="155"/>
      <c r="U52" s="155"/>
      <c r="V52" s="155"/>
      <c r="W52" s="155"/>
      <c r="X52" s="155"/>
      <c r="Y52" s="155"/>
      <c r="Z52" s="155"/>
      <c r="AA52" s="155"/>
      <c r="AB52" s="155"/>
      <c r="AC52" s="155"/>
      <c r="AD52" s="155"/>
      <c r="AE52" s="155"/>
      <c r="AF52" s="155"/>
      <c r="AG52" s="155"/>
      <c r="AH52" s="155"/>
      <c r="AI52" s="155"/>
      <c r="AJ52" s="155"/>
      <c r="AK52" s="155"/>
      <c r="AL52" s="155"/>
      <c r="AM52" s="155"/>
      <c r="AN52" s="155"/>
      <c r="AO52" s="155"/>
      <c r="AP52" s="155"/>
      <c r="AQ52" s="155"/>
      <c r="AR52" s="155"/>
      <c r="AS52" s="155"/>
      <c r="AT52" s="155"/>
      <c r="AU52" s="155"/>
      <c r="AV52" s="155"/>
      <c r="AW52" s="156"/>
      <c r="AX52" s="156"/>
      <c r="AY52" s="156"/>
      <c r="AZ52" s="156"/>
      <c r="BA52" s="156"/>
      <c r="BB52" s="156"/>
      <c r="BC52" s="156"/>
      <c r="BD52" s="156"/>
      <c r="BF52" s="10"/>
    </row>
    <row r="53" spans="2:60" s="97" customFormat="1" x14ac:dyDescent="0.2">
      <c r="B53" s="96"/>
      <c r="C53" s="154"/>
      <c r="D53" s="11"/>
      <c r="E53" s="155"/>
      <c r="F53" s="155"/>
      <c r="G53" s="155"/>
      <c r="H53" s="155"/>
      <c r="I53" s="155"/>
      <c r="J53" s="155"/>
      <c r="K53" s="155"/>
      <c r="L53" s="155"/>
      <c r="M53" s="155"/>
      <c r="N53" s="155"/>
      <c r="O53" s="155"/>
      <c r="P53" s="155"/>
      <c r="Q53" s="155"/>
      <c r="R53" s="155"/>
      <c r="S53" s="155"/>
      <c r="T53" s="155"/>
      <c r="U53" s="155"/>
      <c r="V53" s="155"/>
      <c r="W53" s="155"/>
      <c r="X53" s="155"/>
      <c r="Y53" s="155"/>
      <c r="Z53" s="155"/>
      <c r="AA53" s="155"/>
      <c r="AB53" s="155"/>
      <c r="AC53" s="155"/>
      <c r="AD53" s="155"/>
      <c r="AE53" s="155"/>
      <c r="AF53" s="155"/>
      <c r="AG53" s="155"/>
      <c r="AH53" s="155"/>
      <c r="AI53" s="155"/>
      <c r="AJ53" s="155"/>
      <c r="AK53" s="155"/>
      <c r="AL53" s="155"/>
      <c r="AM53" s="155"/>
      <c r="AN53" s="155"/>
      <c r="AO53" s="155"/>
      <c r="AP53" s="155"/>
      <c r="AQ53" s="155"/>
      <c r="AR53" s="155"/>
      <c r="AS53" s="155"/>
      <c r="AT53" s="155"/>
      <c r="AU53" s="155"/>
      <c r="AV53" s="155"/>
      <c r="AW53" s="156"/>
      <c r="AX53" s="156"/>
      <c r="AY53" s="156"/>
      <c r="AZ53" s="156"/>
      <c r="BA53" s="156"/>
      <c r="BB53" s="156"/>
      <c r="BC53" s="156"/>
      <c r="BD53" s="156"/>
      <c r="BG53" s="10"/>
    </row>
    <row r="54" spans="2:60" s="97" customFormat="1" x14ac:dyDescent="0.2">
      <c r="B54" s="96"/>
      <c r="C54" s="154"/>
      <c r="D54" s="11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5"/>
      <c r="U54" s="155"/>
      <c r="V54" s="155"/>
      <c r="W54" s="155"/>
      <c r="X54" s="155"/>
      <c r="Y54" s="155"/>
      <c r="Z54" s="155"/>
      <c r="AA54" s="155"/>
      <c r="AB54" s="155"/>
      <c r="AC54" s="155"/>
      <c r="AD54" s="155"/>
      <c r="AE54" s="155"/>
      <c r="AF54" s="155"/>
      <c r="AG54" s="155"/>
      <c r="AH54" s="155"/>
      <c r="AI54" s="155"/>
      <c r="AJ54" s="155"/>
      <c r="AK54" s="155"/>
      <c r="AL54" s="155"/>
      <c r="AM54" s="155"/>
      <c r="AN54" s="155"/>
      <c r="AO54" s="155"/>
      <c r="AP54" s="155"/>
      <c r="AQ54" s="155"/>
      <c r="AR54" s="155"/>
      <c r="AS54" s="155"/>
      <c r="AT54" s="155"/>
      <c r="AU54" s="155"/>
      <c r="AV54" s="155"/>
      <c r="AW54" s="156"/>
      <c r="AX54" s="156"/>
      <c r="AY54" s="156"/>
      <c r="AZ54" s="156"/>
      <c r="BA54" s="156"/>
      <c r="BB54" s="156"/>
      <c r="BC54" s="156"/>
      <c r="BD54" s="156"/>
      <c r="BG54" s="10"/>
    </row>
    <row r="55" spans="2:60" s="97" customFormat="1" x14ac:dyDescent="0.2">
      <c r="B55" s="96"/>
      <c r="E55" s="155"/>
      <c r="F55" s="155"/>
      <c r="G55" s="155"/>
      <c r="H55" s="155"/>
      <c r="I55" s="155"/>
      <c r="J55" s="155"/>
      <c r="K55" s="155"/>
      <c r="L55" s="155"/>
      <c r="M55" s="155"/>
      <c r="N55" s="156"/>
      <c r="O55" s="155"/>
      <c r="P55" s="155"/>
      <c r="Q55" s="155"/>
      <c r="R55" s="155"/>
      <c r="S55" s="155"/>
      <c r="T55" s="155"/>
      <c r="U55" s="155"/>
      <c r="V55" s="155"/>
      <c r="W55" s="155"/>
      <c r="X55" s="155"/>
      <c r="Y55" s="155"/>
      <c r="Z55" s="155"/>
      <c r="AA55" s="155"/>
      <c r="AB55" s="155"/>
      <c r="AC55" s="155"/>
      <c r="AD55" s="155"/>
      <c r="AE55" s="155"/>
      <c r="AF55" s="155"/>
      <c r="AG55" s="155"/>
      <c r="AH55" s="155"/>
      <c r="AI55" s="155"/>
      <c r="AJ55" s="155"/>
      <c r="AK55" s="155"/>
      <c r="AL55" s="155"/>
      <c r="AM55" s="155"/>
      <c r="AN55" s="155"/>
      <c r="AO55" s="155"/>
      <c r="AP55" s="155"/>
      <c r="AQ55" s="155"/>
      <c r="AR55" s="155"/>
      <c r="AS55" s="155"/>
      <c r="AT55" s="155"/>
      <c r="AU55" s="155"/>
      <c r="AV55" s="155"/>
      <c r="AW55" s="156"/>
      <c r="AX55" s="156"/>
      <c r="AY55" s="156"/>
      <c r="AZ55" s="156"/>
      <c r="BA55" s="156"/>
      <c r="BB55" s="156"/>
      <c r="BC55" s="156"/>
      <c r="BD55" s="156"/>
      <c r="BE55" s="156"/>
      <c r="BF55" s="156"/>
    </row>
    <row r="56" spans="2:60" s="118" customFormat="1" x14ac:dyDescent="0.25">
      <c r="B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  <c r="AJ56" s="98"/>
      <c r="AK56" s="98"/>
      <c r="AL56" s="98"/>
      <c r="AM56" s="98"/>
      <c r="AN56" s="98"/>
      <c r="AO56" s="98"/>
      <c r="AP56" s="98"/>
      <c r="AQ56" s="98"/>
      <c r="AR56" s="98"/>
      <c r="AS56" s="98"/>
      <c r="AT56" s="98"/>
      <c r="AU56" s="98"/>
      <c r="AV56" s="98"/>
      <c r="AW56" s="98"/>
      <c r="AX56" s="98"/>
      <c r="AY56" s="98"/>
      <c r="AZ56" s="98"/>
      <c r="BA56" s="98"/>
      <c r="BB56" s="98"/>
      <c r="BC56" s="98"/>
      <c r="BD56" s="98"/>
      <c r="BE56" s="98"/>
    </row>
    <row r="57" spans="2:60" s="97" customFormat="1" x14ac:dyDescent="0.25">
      <c r="B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  <c r="AA57" s="96"/>
      <c r="AB57" s="96"/>
      <c r="AC57" s="96"/>
      <c r="AD57" s="96"/>
      <c r="AE57" s="96"/>
      <c r="AF57" s="96"/>
      <c r="AG57" s="96"/>
      <c r="AH57" s="96"/>
      <c r="AI57" s="96"/>
      <c r="AJ57" s="96"/>
      <c r="AK57" s="96"/>
      <c r="AL57" s="96"/>
      <c r="AM57" s="96"/>
      <c r="AN57" s="96"/>
      <c r="AO57" s="96"/>
      <c r="AP57" s="96"/>
      <c r="AQ57" s="96"/>
      <c r="AR57" s="96"/>
      <c r="AS57" s="96"/>
      <c r="AT57" s="96"/>
      <c r="AU57" s="96"/>
      <c r="AV57" s="96"/>
      <c r="AW57" s="98"/>
      <c r="AX57" s="98"/>
      <c r="AY57" s="98"/>
      <c r="AZ57" s="98"/>
      <c r="BA57" s="98"/>
      <c r="BB57" s="98"/>
      <c r="BC57" s="98"/>
      <c r="BD57" s="98"/>
    </row>
    <row r="60" spans="2:60" x14ac:dyDescent="0.25">
      <c r="BH60" s="483"/>
    </row>
    <row r="99" spans="2:2" x14ac:dyDescent="0.25">
      <c r="B99" s="10"/>
    </row>
    <row r="128" spans="2:2" x14ac:dyDescent="0.25">
      <c r="B128" s="10"/>
    </row>
    <row r="129" spans="2:2" x14ac:dyDescent="0.25">
      <c r="B129" s="10"/>
    </row>
  </sheetData>
  <phoneticPr fontId="19" type="noConversion"/>
  <pageMargins left="0.23622047244094491" right="0.23622047244094491" top="0.74803149606299213" bottom="0.74803149606299213" header="0.31496062992125984" footer="0.31496062992125984"/>
  <pageSetup paperSize="9"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1:BR271"/>
  <sheetViews>
    <sheetView zoomScale="70" zoomScaleNormal="70" workbookViewId="0">
      <selection activeCell="AP2" sqref="AH2:AP2"/>
    </sheetView>
  </sheetViews>
  <sheetFormatPr defaultRowHeight="15" x14ac:dyDescent="0.25"/>
  <cols>
    <col min="1" max="2" width="0.7109375" style="97" customWidth="1"/>
    <col min="3" max="3" width="5.7109375" style="96" customWidth="1"/>
    <col min="4" max="4" width="5" style="96" customWidth="1"/>
    <col min="5" max="5" width="17.42578125" style="97" customWidth="1"/>
    <col min="6" max="6" width="20" style="97" customWidth="1"/>
    <col min="7" max="7" width="12.7109375" style="97" customWidth="1"/>
    <col min="8" max="8" width="4" style="96" customWidth="1"/>
    <col min="9" max="9" width="5.85546875" style="97" customWidth="1"/>
    <col min="10" max="10" width="5.7109375" style="96" customWidth="1"/>
    <col min="11" max="11" width="6.28515625" style="96" customWidth="1"/>
    <col min="12" max="13" width="6.140625" style="97" customWidth="1"/>
    <col min="14" max="14" width="6.7109375" style="97" customWidth="1"/>
    <col min="15" max="15" width="6.28515625" style="97" customWidth="1"/>
    <col min="16" max="16" width="5.85546875" style="97" customWidth="1"/>
    <col min="17" max="17" width="5.140625" style="96" customWidth="1"/>
    <col min="18" max="18" width="6.28515625" style="97" customWidth="1"/>
    <col min="19" max="19" width="6.140625" style="97" customWidth="1"/>
    <col min="20" max="20" width="6.28515625" style="97" customWidth="1"/>
    <col min="21" max="21" width="6.140625" style="97" customWidth="1"/>
    <col min="22" max="22" width="6" style="97" customWidth="1"/>
    <col min="23" max="23" width="6.140625" style="97" customWidth="1"/>
    <col min="24" max="24" width="6.28515625" style="97" customWidth="1"/>
    <col min="25" max="25" width="5.85546875" style="97" customWidth="1"/>
    <col min="26" max="26" width="6" style="97" customWidth="1"/>
    <col min="27" max="27" width="6.140625" style="97" customWidth="1"/>
    <col min="28" max="29" width="6.28515625" style="97" customWidth="1"/>
    <col min="30" max="31" width="6" style="97" customWidth="1"/>
    <col min="32" max="32" width="6.5703125" style="97" customWidth="1"/>
    <col min="33" max="33" width="7" style="96" customWidth="1"/>
    <col min="34" max="34" width="6.28515625" style="96" customWidth="1"/>
    <col min="35" max="35" width="6.5703125" style="96" customWidth="1"/>
    <col min="36" max="36" width="7" style="96" customWidth="1"/>
    <col min="37" max="53" width="5.85546875" style="96" customWidth="1"/>
    <col min="54" max="57" width="6.28515625" style="96" customWidth="1"/>
    <col min="58" max="59" width="6.5703125" style="96" customWidth="1"/>
    <col min="60" max="60" width="8.42578125" style="97" customWidth="1"/>
    <col min="61" max="61" width="8.140625" style="98" customWidth="1"/>
    <col min="62" max="62" width="6.7109375" style="118" customWidth="1"/>
    <col min="63" max="63" width="8.140625" style="197" customWidth="1"/>
    <col min="64" max="64" width="14.5703125" style="197" customWidth="1"/>
    <col min="65" max="65" width="10.85546875" style="197" customWidth="1"/>
    <col min="66" max="66" width="6.7109375" style="97" customWidth="1"/>
    <col min="67" max="67" width="9.140625" style="97" customWidth="1"/>
    <col min="68" max="68" width="3.7109375" style="97" customWidth="1"/>
    <col min="69" max="16384" width="9.140625" style="97"/>
  </cols>
  <sheetData>
    <row r="1" spans="3:67" ht="7.5" customHeight="1" x14ac:dyDescent="0.25">
      <c r="C1" s="97"/>
      <c r="D1" s="97"/>
      <c r="H1" s="97"/>
      <c r="J1" s="97"/>
      <c r="K1" s="97"/>
    </row>
    <row r="2" spans="3:67" s="96" customFormat="1" ht="20.25" customHeight="1" thickBot="1" x14ac:dyDescent="0.3">
      <c r="F2" s="96" t="s">
        <v>540</v>
      </c>
      <c r="J2" s="196">
        <v>1</v>
      </c>
      <c r="K2" s="196">
        <v>2</v>
      </c>
      <c r="L2" s="196">
        <v>3</v>
      </c>
      <c r="M2" s="196">
        <v>4</v>
      </c>
      <c r="N2" s="196">
        <v>5</v>
      </c>
      <c r="O2" s="196">
        <v>6</v>
      </c>
      <c r="P2" s="196">
        <v>7</v>
      </c>
      <c r="Q2" s="196">
        <v>8</v>
      </c>
      <c r="R2" s="196">
        <v>9</v>
      </c>
      <c r="S2" s="196">
        <v>10</v>
      </c>
      <c r="T2" s="196">
        <v>11</v>
      </c>
      <c r="U2" s="196">
        <v>12</v>
      </c>
      <c r="V2" s="96">
        <v>13</v>
      </c>
      <c r="W2" s="96">
        <v>14</v>
      </c>
      <c r="X2" s="96">
        <v>15</v>
      </c>
      <c r="Y2" s="96">
        <v>16</v>
      </c>
      <c r="Z2" s="96">
        <v>17</v>
      </c>
      <c r="AA2" s="96">
        <v>18</v>
      </c>
      <c r="AB2" s="96">
        <v>19</v>
      </c>
      <c r="AC2" s="96">
        <v>20</v>
      </c>
      <c r="AD2" s="98">
        <v>21</v>
      </c>
      <c r="AE2" s="98">
        <v>22</v>
      </c>
      <c r="AF2" s="98">
        <v>23</v>
      </c>
      <c r="AG2" s="98">
        <v>24</v>
      </c>
      <c r="AH2" s="98">
        <v>25</v>
      </c>
      <c r="AI2" s="98">
        <v>26</v>
      </c>
      <c r="AJ2" s="98">
        <v>27</v>
      </c>
      <c r="AK2" s="98">
        <v>28</v>
      </c>
      <c r="AL2" s="98">
        <v>29</v>
      </c>
      <c r="AM2" s="98">
        <v>30</v>
      </c>
      <c r="AN2" s="98">
        <v>32</v>
      </c>
      <c r="AO2" s="98">
        <v>33</v>
      </c>
      <c r="AP2" s="98">
        <v>34</v>
      </c>
      <c r="AQ2" s="96">
        <v>35</v>
      </c>
      <c r="AR2" s="96">
        <v>36</v>
      </c>
      <c r="AS2" s="96">
        <v>37</v>
      </c>
      <c r="AT2" s="96">
        <v>38</v>
      </c>
      <c r="AU2" s="96">
        <v>39</v>
      </c>
      <c r="AV2" s="96">
        <v>40</v>
      </c>
      <c r="AW2" s="96">
        <v>41</v>
      </c>
      <c r="AX2" s="96">
        <v>42</v>
      </c>
      <c r="AY2" s="96">
        <v>43</v>
      </c>
      <c r="AZ2" s="96">
        <v>44</v>
      </c>
      <c r="BA2" s="96">
        <v>45</v>
      </c>
      <c r="BI2" s="98"/>
      <c r="BJ2" s="98"/>
      <c r="BK2" s="98"/>
      <c r="BL2" s="98"/>
      <c r="BM2" s="98"/>
    </row>
    <row r="3" spans="3:67" ht="46.5" customHeight="1" thickBot="1" x14ac:dyDescent="0.3">
      <c r="C3" s="1009" t="s">
        <v>862</v>
      </c>
      <c r="D3" s="592"/>
      <c r="E3" s="592"/>
      <c r="F3" s="593"/>
      <c r="G3" s="592"/>
      <c r="H3" s="593"/>
      <c r="I3" s="592"/>
      <c r="J3" s="714" t="s">
        <v>811</v>
      </c>
      <c r="K3" s="964" t="s">
        <v>530</v>
      </c>
      <c r="L3" s="549" t="s">
        <v>812</v>
      </c>
      <c r="M3" s="581" t="s">
        <v>350</v>
      </c>
      <c r="N3" s="715" t="s">
        <v>347</v>
      </c>
      <c r="O3" s="555" t="s">
        <v>348</v>
      </c>
      <c r="P3" s="716" t="s">
        <v>811</v>
      </c>
      <c r="Q3" s="964" t="s">
        <v>530</v>
      </c>
      <c r="R3" s="715" t="s">
        <v>347</v>
      </c>
      <c r="S3" s="555" t="s">
        <v>348</v>
      </c>
      <c r="T3" s="1429" t="s">
        <v>350</v>
      </c>
      <c r="U3" s="549" t="s">
        <v>818</v>
      </c>
      <c r="V3" s="715" t="s">
        <v>347</v>
      </c>
      <c r="W3" s="555" t="s">
        <v>348</v>
      </c>
      <c r="X3" s="716" t="s">
        <v>811</v>
      </c>
      <c r="Y3" s="964" t="s">
        <v>530</v>
      </c>
      <c r="Z3" s="716" t="s">
        <v>811</v>
      </c>
      <c r="AA3" s="964" t="s">
        <v>530</v>
      </c>
      <c r="AB3" s="1429" t="s">
        <v>350</v>
      </c>
      <c r="AC3" s="550" t="s">
        <v>818</v>
      </c>
      <c r="AD3" s="715" t="s">
        <v>347</v>
      </c>
      <c r="AE3" s="555" t="s">
        <v>348</v>
      </c>
      <c r="AF3" s="716" t="s">
        <v>811</v>
      </c>
      <c r="AG3" s="964" t="s">
        <v>530</v>
      </c>
      <c r="AH3" s="1429" t="s">
        <v>350</v>
      </c>
      <c r="AI3" s="1323" t="s">
        <v>347</v>
      </c>
      <c r="AJ3" s="707" t="s">
        <v>348</v>
      </c>
      <c r="AK3" s="549" t="s">
        <v>812</v>
      </c>
      <c r="AL3" s="1486" t="s">
        <v>811</v>
      </c>
      <c r="AM3" s="1487" t="s">
        <v>530</v>
      </c>
      <c r="AN3" s="1429" t="s">
        <v>350</v>
      </c>
      <c r="AO3" s="1693" t="s">
        <v>1075</v>
      </c>
      <c r="AP3" s="595" t="s">
        <v>1077</v>
      </c>
      <c r="AQ3" s="1427" t="s">
        <v>1062</v>
      </c>
      <c r="AR3" s="1429" t="s">
        <v>1064</v>
      </c>
      <c r="AS3" s="1693" t="s">
        <v>1065</v>
      </c>
      <c r="AT3" s="595" t="s">
        <v>1067</v>
      </c>
      <c r="AU3" s="1486" t="s">
        <v>811</v>
      </c>
      <c r="AV3" s="1487" t="s">
        <v>530</v>
      </c>
      <c r="AW3" s="549" t="s">
        <v>812</v>
      </c>
      <c r="AX3" s="1695" t="s">
        <v>1070</v>
      </c>
      <c r="AY3" s="1429" t="s">
        <v>1072</v>
      </c>
      <c r="AZ3" s="595" t="s">
        <v>1073</v>
      </c>
      <c r="BA3" s="1427" t="s">
        <v>1074</v>
      </c>
      <c r="BB3" s="594" t="s">
        <v>744</v>
      </c>
      <c r="BC3" s="595" t="s">
        <v>744</v>
      </c>
      <c r="BD3" s="595" t="s">
        <v>744</v>
      </c>
      <c r="BE3" s="595" t="s">
        <v>744</v>
      </c>
      <c r="BF3" s="595" t="s">
        <v>744</v>
      </c>
      <c r="BG3" s="1090" t="s">
        <v>744</v>
      </c>
      <c r="BH3" s="597" t="s">
        <v>382</v>
      </c>
      <c r="BI3" s="596" t="s">
        <v>185</v>
      </c>
      <c r="BJ3" s="198" t="s">
        <v>19</v>
      </c>
      <c r="BK3" s="199"/>
    </row>
    <row r="4" spans="3:67" ht="60.75" customHeight="1" thickBot="1" x14ac:dyDescent="0.3">
      <c r="C4" s="598" t="s">
        <v>3</v>
      </c>
      <c r="D4" s="685" t="s">
        <v>185</v>
      </c>
      <c r="E4" s="599" t="s">
        <v>4</v>
      </c>
      <c r="F4" s="599" t="s">
        <v>40</v>
      </c>
      <c r="G4" s="599" t="s">
        <v>41</v>
      </c>
      <c r="H4" s="600" t="s">
        <v>514</v>
      </c>
      <c r="I4" s="600" t="s">
        <v>342</v>
      </c>
      <c r="J4" s="718" t="s">
        <v>810</v>
      </c>
      <c r="K4" s="1033" t="s">
        <v>810</v>
      </c>
      <c r="L4" s="605" t="s">
        <v>813</v>
      </c>
      <c r="M4" s="602" t="s">
        <v>814</v>
      </c>
      <c r="N4" s="719" t="s">
        <v>875</v>
      </c>
      <c r="O4" s="601" t="s">
        <v>876</v>
      </c>
      <c r="P4" s="720" t="s">
        <v>815</v>
      </c>
      <c r="Q4" s="1033" t="s">
        <v>815</v>
      </c>
      <c r="R4" s="719" t="s">
        <v>816</v>
      </c>
      <c r="S4" s="601" t="s">
        <v>816</v>
      </c>
      <c r="T4" s="602" t="s">
        <v>817</v>
      </c>
      <c r="U4" s="605" t="s">
        <v>825</v>
      </c>
      <c r="V4" s="719" t="s">
        <v>819</v>
      </c>
      <c r="W4" s="601" t="s">
        <v>819</v>
      </c>
      <c r="X4" s="720" t="s">
        <v>922</v>
      </c>
      <c r="Y4" s="1033" t="s">
        <v>922</v>
      </c>
      <c r="Z4" s="720" t="s">
        <v>820</v>
      </c>
      <c r="AA4" s="1033" t="s">
        <v>820</v>
      </c>
      <c r="AB4" s="602" t="s">
        <v>821</v>
      </c>
      <c r="AC4" s="1288" t="s">
        <v>822</v>
      </c>
      <c r="AD4" s="719" t="s">
        <v>969</v>
      </c>
      <c r="AE4" s="601" t="s">
        <v>970</v>
      </c>
      <c r="AF4" s="720" t="s">
        <v>972</v>
      </c>
      <c r="AG4" s="1033" t="s">
        <v>973</v>
      </c>
      <c r="AH4" s="602" t="s">
        <v>971</v>
      </c>
      <c r="AI4" s="1691" t="s">
        <v>955</v>
      </c>
      <c r="AJ4" s="601" t="s">
        <v>951</v>
      </c>
      <c r="AK4" s="1692" t="s">
        <v>956</v>
      </c>
      <c r="AL4" s="720" t="s">
        <v>957</v>
      </c>
      <c r="AM4" s="1033" t="s">
        <v>957</v>
      </c>
      <c r="AN4" s="602" t="s">
        <v>1061</v>
      </c>
      <c r="AO4" s="1694" t="s">
        <v>1076</v>
      </c>
      <c r="AP4" s="1692" t="s">
        <v>1078</v>
      </c>
      <c r="AQ4" s="720" t="s">
        <v>1063</v>
      </c>
      <c r="AR4" s="602" t="s">
        <v>1063</v>
      </c>
      <c r="AS4" s="1694" t="s">
        <v>1066</v>
      </c>
      <c r="AT4" s="1692" t="s">
        <v>1068</v>
      </c>
      <c r="AU4" s="720" t="s">
        <v>959</v>
      </c>
      <c r="AV4" s="1033" t="s">
        <v>959</v>
      </c>
      <c r="AW4" s="1692" t="s">
        <v>1069</v>
      </c>
      <c r="AX4" s="1691" t="s">
        <v>1071</v>
      </c>
      <c r="AY4" s="602" t="s">
        <v>1071</v>
      </c>
      <c r="AZ4" s="1692" t="s">
        <v>960</v>
      </c>
      <c r="BA4" s="720" t="s">
        <v>961</v>
      </c>
      <c r="BB4" s="603" t="s">
        <v>800</v>
      </c>
      <c r="BC4" s="604" t="s">
        <v>801</v>
      </c>
      <c r="BD4" s="605" t="s">
        <v>802</v>
      </c>
      <c r="BE4" s="605" t="s">
        <v>803</v>
      </c>
      <c r="BF4" s="605" t="s">
        <v>804</v>
      </c>
      <c r="BG4" s="1091" t="s">
        <v>904</v>
      </c>
      <c r="BH4" s="607" t="s">
        <v>919</v>
      </c>
      <c r="BI4" s="606" t="s">
        <v>186</v>
      </c>
      <c r="BJ4" s="568" t="s">
        <v>383</v>
      </c>
      <c r="BK4" s="567"/>
    </row>
    <row r="5" spans="3:67" ht="17.25" customHeight="1" x14ac:dyDescent="0.25">
      <c r="C5" s="608" t="s">
        <v>197</v>
      </c>
      <c r="D5" s="609">
        <v>1</v>
      </c>
      <c r="E5" s="396" t="s">
        <v>450</v>
      </c>
      <c r="F5" s="257" t="s">
        <v>362</v>
      </c>
      <c r="G5" s="257" t="s">
        <v>363</v>
      </c>
      <c r="H5" s="258" t="s">
        <v>515</v>
      </c>
      <c r="I5" s="495">
        <v>2013</v>
      </c>
      <c r="J5" s="432"/>
      <c r="K5" s="258">
        <v>29</v>
      </c>
      <c r="L5" s="258">
        <v>70</v>
      </c>
      <c r="M5" s="258"/>
      <c r="N5" s="258"/>
      <c r="O5" s="258"/>
      <c r="P5" s="258"/>
      <c r="Q5" s="258"/>
      <c r="R5" s="258"/>
      <c r="S5" s="258">
        <v>105</v>
      </c>
      <c r="T5" s="258"/>
      <c r="U5" s="258"/>
      <c r="V5" s="258"/>
      <c r="W5" s="258"/>
      <c r="X5" s="258"/>
      <c r="Y5" s="258"/>
      <c r="Z5" s="258"/>
      <c r="AA5" s="258"/>
      <c r="AB5" s="258"/>
      <c r="AC5" s="497"/>
      <c r="AD5" s="537"/>
      <c r="AE5" s="258">
        <v>150</v>
      </c>
      <c r="AF5" s="495"/>
      <c r="AG5" s="495">
        <v>75</v>
      </c>
      <c r="AH5" s="495"/>
      <c r="AI5" s="911"/>
      <c r="AJ5" s="258"/>
      <c r="AK5" s="2027"/>
      <c r="AL5" s="2027"/>
      <c r="AM5" s="258">
        <v>63</v>
      </c>
      <c r="AN5" s="258"/>
      <c r="AO5" s="258"/>
      <c r="AP5" s="258">
        <v>210</v>
      </c>
      <c r="AQ5" s="258"/>
      <c r="AR5" s="258"/>
      <c r="AS5" s="258"/>
      <c r="AT5" s="258"/>
      <c r="AU5" s="537"/>
      <c r="AV5" s="258"/>
      <c r="AW5" s="258"/>
      <c r="AX5" s="258"/>
      <c r="AY5" s="258"/>
      <c r="AZ5" s="495"/>
      <c r="BA5" s="495"/>
      <c r="BB5" s="2028"/>
      <c r="BC5" s="258"/>
      <c r="BD5" s="258"/>
      <c r="BE5" s="258"/>
      <c r="BF5" s="258"/>
      <c r="BG5" s="1888"/>
      <c r="BH5" s="612">
        <f t="shared" ref="BH5:BH14" si="0">SUM(J5:BA5)+(BI5*10)</f>
        <v>772</v>
      </c>
      <c r="BI5" s="1012">
        <f t="shared" ref="BI5:BI14" si="1">COUNTA(J5:BG5)</f>
        <v>7</v>
      </c>
      <c r="BJ5" s="1124"/>
      <c r="BK5" s="202"/>
      <c r="BL5" s="257" t="s">
        <v>362</v>
      </c>
      <c r="BM5" s="257" t="s">
        <v>363</v>
      </c>
      <c r="BN5" s="258" t="s">
        <v>515</v>
      </c>
      <c r="BO5" s="495">
        <v>2013</v>
      </c>
    </row>
    <row r="6" spans="3:67" ht="17.25" customHeight="1" x14ac:dyDescent="0.25">
      <c r="C6" s="610" t="s">
        <v>198</v>
      </c>
      <c r="D6" s="611">
        <v>2</v>
      </c>
      <c r="E6" s="88" t="s">
        <v>450</v>
      </c>
      <c r="F6" s="34" t="s">
        <v>769</v>
      </c>
      <c r="G6" s="34" t="s">
        <v>143</v>
      </c>
      <c r="H6" s="77" t="s">
        <v>516</v>
      </c>
      <c r="I6" s="200">
        <v>2015</v>
      </c>
      <c r="J6" s="417">
        <v>40</v>
      </c>
      <c r="K6" s="35"/>
      <c r="L6" s="35"/>
      <c r="M6" s="35"/>
      <c r="N6" s="35">
        <v>90</v>
      </c>
      <c r="O6" s="35"/>
      <c r="P6" s="35"/>
      <c r="Q6" s="35"/>
      <c r="R6" s="35">
        <v>95</v>
      </c>
      <c r="S6" s="35"/>
      <c r="T6" s="35"/>
      <c r="U6" s="35"/>
      <c r="V6" s="35">
        <v>105</v>
      </c>
      <c r="W6" s="35"/>
      <c r="X6" s="35">
        <v>27</v>
      </c>
      <c r="Y6" s="35"/>
      <c r="Z6" s="35"/>
      <c r="AA6" s="35"/>
      <c r="AB6" s="35"/>
      <c r="AC6" s="418"/>
      <c r="AD6" s="389">
        <v>105</v>
      </c>
      <c r="AE6" s="35"/>
      <c r="AF6" s="200">
        <v>45</v>
      </c>
      <c r="AG6" s="200"/>
      <c r="AH6" s="200"/>
      <c r="AI6" s="200"/>
      <c r="AJ6" s="506"/>
      <c r="AK6" s="506"/>
      <c r="AL6" s="506">
        <v>70</v>
      </c>
      <c r="AM6" s="506"/>
      <c r="AN6" s="506"/>
      <c r="AO6" s="506"/>
      <c r="AP6" s="506"/>
      <c r="AQ6" s="506"/>
      <c r="AR6" s="506"/>
      <c r="AS6" s="506"/>
      <c r="AT6" s="506"/>
      <c r="AU6" s="536"/>
      <c r="AV6" s="506"/>
      <c r="AW6" s="506"/>
      <c r="AX6" s="506"/>
      <c r="AY6" s="506"/>
      <c r="AZ6" s="505"/>
      <c r="BA6" s="505"/>
      <c r="BB6" s="507"/>
      <c r="BC6" s="506"/>
      <c r="BD6" s="506"/>
      <c r="BE6" s="506"/>
      <c r="BF6" s="506"/>
      <c r="BG6" s="1092"/>
      <c r="BH6" s="612">
        <f t="shared" si="0"/>
        <v>657</v>
      </c>
      <c r="BI6" s="1011">
        <f t="shared" si="1"/>
        <v>8</v>
      </c>
      <c r="BL6" s="34" t="s">
        <v>769</v>
      </c>
      <c r="BM6" s="34" t="s">
        <v>143</v>
      </c>
      <c r="BN6" s="77" t="s">
        <v>516</v>
      </c>
      <c r="BO6" s="200">
        <v>2015</v>
      </c>
    </row>
    <row r="7" spans="3:67" ht="17.25" customHeight="1" x14ac:dyDescent="0.25">
      <c r="C7" s="610" t="s">
        <v>199</v>
      </c>
      <c r="D7" s="611">
        <v>3</v>
      </c>
      <c r="E7" s="88" t="s">
        <v>450</v>
      </c>
      <c r="F7" s="34" t="s">
        <v>386</v>
      </c>
      <c r="G7" s="34" t="s">
        <v>69</v>
      </c>
      <c r="H7" s="35" t="s">
        <v>515</v>
      </c>
      <c r="I7" s="200">
        <v>2012</v>
      </c>
      <c r="J7" s="417"/>
      <c r="K7" s="35">
        <v>45</v>
      </c>
      <c r="L7" s="35">
        <v>48</v>
      </c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>
        <v>48</v>
      </c>
      <c r="Z7" s="35"/>
      <c r="AA7" s="35">
        <v>24</v>
      </c>
      <c r="AB7" s="35"/>
      <c r="AC7" s="418"/>
      <c r="AD7" s="389"/>
      <c r="AE7" s="35"/>
      <c r="AF7" s="200"/>
      <c r="AG7" s="200">
        <v>48</v>
      </c>
      <c r="AH7" s="200"/>
      <c r="AI7" s="505"/>
      <c r="AJ7" s="35"/>
      <c r="AK7" s="35"/>
      <c r="AL7" s="35"/>
      <c r="AM7" s="35">
        <v>45</v>
      </c>
      <c r="AN7" s="35"/>
      <c r="AO7" s="35"/>
      <c r="AP7" s="35">
        <v>180</v>
      </c>
      <c r="AQ7" s="35"/>
      <c r="AR7" s="35"/>
      <c r="AS7" s="35"/>
      <c r="AT7" s="35"/>
      <c r="AU7" s="389"/>
      <c r="AV7" s="35"/>
      <c r="AW7" s="35"/>
      <c r="AX7" s="35"/>
      <c r="AY7" s="35"/>
      <c r="AZ7" s="200"/>
      <c r="BA7" s="200"/>
      <c r="BB7" s="417"/>
      <c r="BC7" s="35"/>
      <c r="BD7" s="35"/>
      <c r="BE7" s="35"/>
      <c r="BF7" s="35"/>
      <c r="BG7" s="848"/>
      <c r="BH7" s="612">
        <f t="shared" si="0"/>
        <v>508</v>
      </c>
      <c r="BI7" s="1011">
        <f t="shared" si="1"/>
        <v>7</v>
      </c>
      <c r="BL7" s="34" t="s">
        <v>386</v>
      </c>
      <c r="BM7" s="34" t="s">
        <v>69</v>
      </c>
      <c r="BN7" s="35" t="s">
        <v>515</v>
      </c>
      <c r="BO7" s="200">
        <v>2012</v>
      </c>
    </row>
    <row r="8" spans="3:67" ht="17.25" customHeight="1" x14ac:dyDescent="0.25">
      <c r="C8" s="610" t="s">
        <v>188</v>
      </c>
      <c r="D8" s="611">
        <v>4</v>
      </c>
      <c r="E8" s="88" t="s">
        <v>450</v>
      </c>
      <c r="F8" s="34" t="s">
        <v>386</v>
      </c>
      <c r="G8" s="34" t="s">
        <v>830</v>
      </c>
      <c r="H8" s="77" t="s">
        <v>516</v>
      </c>
      <c r="I8" s="200">
        <v>2016</v>
      </c>
      <c r="J8" s="417">
        <v>35</v>
      </c>
      <c r="K8" s="35"/>
      <c r="L8" s="35"/>
      <c r="M8" s="35"/>
      <c r="N8" s="35">
        <v>85</v>
      </c>
      <c r="O8" s="35"/>
      <c r="P8" s="35"/>
      <c r="Q8" s="35"/>
      <c r="R8" s="35">
        <v>80</v>
      </c>
      <c r="S8" s="35"/>
      <c r="T8" s="35"/>
      <c r="U8" s="35"/>
      <c r="V8" s="35">
        <v>80</v>
      </c>
      <c r="W8" s="35"/>
      <c r="X8" s="35">
        <v>20</v>
      </c>
      <c r="Y8" s="35"/>
      <c r="Z8" s="35">
        <v>16</v>
      </c>
      <c r="AA8" s="35"/>
      <c r="AB8" s="35"/>
      <c r="AC8" s="418"/>
      <c r="AD8" s="389"/>
      <c r="AE8" s="35"/>
      <c r="AF8" s="200">
        <v>22</v>
      </c>
      <c r="AG8" s="200"/>
      <c r="AH8" s="200"/>
      <c r="AI8" s="200"/>
      <c r="AJ8" s="506"/>
      <c r="AK8" s="506"/>
      <c r="AL8" s="506">
        <v>39</v>
      </c>
      <c r="AM8" s="506"/>
      <c r="AN8" s="506"/>
      <c r="AO8" s="506"/>
      <c r="AP8" s="506"/>
      <c r="AQ8" s="506"/>
      <c r="AR8" s="506"/>
      <c r="AS8" s="506"/>
      <c r="AT8" s="506"/>
      <c r="AU8" s="536"/>
      <c r="AV8" s="506"/>
      <c r="AW8" s="506"/>
      <c r="AX8" s="506"/>
      <c r="AY8" s="506"/>
      <c r="AZ8" s="505"/>
      <c r="BA8" s="505"/>
      <c r="BB8" s="507"/>
      <c r="BC8" s="506"/>
      <c r="BD8" s="506"/>
      <c r="BE8" s="506"/>
      <c r="BF8" s="506"/>
      <c r="BG8" s="1092"/>
      <c r="BH8" s="612">
        <f t="shared" si="0"/>
        <v>457</v>
      </c>
      <c r="BI8" s="1011">
        <f t="shared" si="1"/>
        <v>8</v>
      </c>
      <c r="BL8" s="34" t="s">
        <v>386</v>
      </c>
      <c r="BM8" s="34" t="s">
        <v>830</v>
      </c>
      <c r="BN8" s="77" t="s">
        <v>516</v>
      </c>
      <c r="BO8" s="200">
        <v>2016</v>
      </c>
    </row>
    <row r="9" spans="3:67" ht="17.25" customHeight="1" x14ac:dyDescent="0.25">
      <c r="C9" s="610" t="s">
        <v>189</v>
      </c>
      <c r="D9" s="611">
        <v>5</v>
      </c>
      <c r="E9" s="88" t="s">
        <v>450</v>
      </c>
      <c r="F9" s="34" t="s">
        <v>768</v>
      </c>
      <c r="G9" s="34" t="s">
        <v>433</v>
      </c>
      <c r="H9" s="77" t="s">
        <v>516</v>
      </c>
      <c r="I9" s="200">
        <v>2015</v>
      </c>
      <c r="J9" s="417">
        <v>43</v>
      </c>
      <c r="K9" s="35"/>
      <c r="L9" s="35"/>
      <c r="M9" s="35"/>
      <c r="N9" s="35">
        <v>95</v>
      </c>
      <c r="O9" s="35"/>
      <c r="P9" s="35"/>
      <c r="Q9" s="35"/>
      <c r="R9" s="35"/>
      <c r="S9" s="35"/>
      <c r="T9" s="35"/>
      <c r="U9" s="35"/>
      <c r="V9" s="35">
        <v>95</v>
      </c>
      <c r="W9" s="35"/>
      <c r="X9" s="35"/>
      <c r="Y9" s="35"/>
      <c r="Z9" s="35">
        <v>29</v>
      </c>
      <c r="AA9" s="35"/>
      <c r="AB9" s="35"/>
      <c r="AC9" s="418"/>
      <c r="AD9" s="389">
        <v>100</v>
      </c>
      <c r="AE9" s="35"/>
      <c r="AF9" s="200"/>
      <c r="AG9" s="200"/>
      <c r="AH9" s="200"/>
      <c r="AI9" s="200"/>
      <c r="AJ9" s="502"/>
      <c r="AK9" s="502"/>
      <c r="AL9" s="502"/>
      <c r="AM9" s="502"/>
      <c r="AN9" s="502"/>
      <c r="AO9" s="502"/>
      <c r="AP9" s="502"/>
      <c r="AQ9" s="502"/>
      <c r="AR9" s="502"/>
      <c r="AS9" s="502"/>
      <c r="AT9" s="502"/>
      <c r="AU9" s="535"/>
      <c r="AV9" s="502"/>
      <c r="AW9" s="502"/>
      <c r="AX9" s="502"/>
      <c r="AY9" s="502"/>
      <c r="AZ9" s="503"/>
      <c r="BA9" s="503"/>
      <c r="BB9" s="507"/>
      <c r="BC9" s="506"/>
      <c r="BD9" s="506"/>
      <c r="BE9" s="506"/>
      <c r="BF9" s="506"/>
      <c r="BG9" s="1092"/>
      <c r="BH9" s="612">
        <f t="shared" si="0"/>
        <v>412</v>
      </c>
      <c r="BI9" s="1011">
        <f t="shared" si="1"/>
        <v>5</v>
      </c>
      <c r="BL9" s="34" t="s">
        <v>768</v>
      </c>
      <c r="BM9" s="34" t="s">
        <v>433</v>
      </c>
      <c r="BN9" s="77" t="s">
        <v>516</v>
      </c>
      <c r="BO9" s="200">
        <v>2015</v>
      </c>
    </row>
    <row r="10" spans="3:67" ht="17.25" customHeight="1" x14ac:dyDescent="0.25">
      <c r="C10" s="610" t="s">
        <v>190</v>
      </c>
      <c r="D10" s="611">
        <v>6</v>
      </c>
      <c r="E10" s="31" t="s">
        <v>450</v>
      </c>
      <c r="F10" s="32" t="s">
        <v>543</v>
      </c>
      <c r="G10" s="32" t="s">
        <v>115</v>
      </c>
      <c r="H10" s="35" t="s">
        <v>515</v>
      </c>
      <c r="I10" s="201">
        <v>2011</v>
      </c>
      <c r="J10" s="417"/>
      <c r="K10" s="33"/>
      <c r="L10" s="33">
        <v>45</v>
      </c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>
        <v>45</v>
      </c>
      <c r="Z10" s="33"/>
      <c r="AA10" s="33">
        <v>58</v>
      </c>
      <c r="AB10" s="33"/>
      <c r="AC10" s="416"/>
      <c r="AD10" s="388"/>
      <c r="AE10" s="33"/>
      <c r="AF10" s="201"/>
      <c r="AG10" s="201"/>
      <c r="AH10" s="201"/>
      <c r="AI10" s="201"/>
      <c r="AJ10" s="33"/>
      <c r="AK10" s="33"/>
      <c r="AL10" s="33"/>
      <c r="AM10" s="33">
        <v>75</v>
      </c>
      <c r="AN10" s="33"/>
      <c r="AO10" s="33"/>
      <c r="AP10" s="33"/>
      <c r="AQ10" s="33"/>
      <c r="AR10" s="33"/>
      <c r="AS10" s="33"/>
      <c r="AT10" s="33"/>
      <c r="AU10" s="388"/>
      <c r="AV10" s="33"/>
      <c r="AW10" s="33"/>
      <c r="AX10" s="33"/>
      <c r="AY10" s="33"/>
      <c r="AZ10" s="201"/>
      <c r="BA10" s="201"/>
      <c r="BB10" s="419"/>
      <c r="BC10" s="33"/>
      <c r="BD10" s="33"/>
      <c r="BE10" s="33"/>
      <c r="BF10" s="33"/>
      <c r="BG10" s="1093"/>
      <c r="BH10" s="612">
        <f t="shared" si="0"/>
        <v>263</v>
      </c>
      <c r="BI10" s="1011">
        <f t="shared" si="1"/>
        <v>4</v>
      </c>
      <c r="BL10" s="32" t="s">
        <v>543</v>
      </c>
      <c r="BM10" s="32" t="s">
        <v>115</v>
      </c>
      <c r="BN10" s="35" t="s">
        <v>515</v>
      </c>
      <c r="BO10" s="201">
        <v>2011</v>
      </c>
    </row>
    <row r="11" spans="3:67" ht="17.25" customHeight="1" x14ac:dyDescent="0.25">
      <c r="C11" s="610" t="s">
        <v>191</v>
      </c>
      <c r="D11" s="611">
        <v>7</v>
      </c>
      <c r="E11" s="31" t="s">
        <v>450</v>
      </c>
      <c r="F11" s="32" t="s">
        <v>400</v>
      </c>
      <c r="G11" s="32" t="s">
        <v>67</v>
      </c>
      <c r="H11" s="35" t="s">
        <v>515</v>
      </c>
      <c r="I11" s="201">
        <v>2011</v>
      </c>
      <c r="J11" s="419"/>
      <c r="K11" s="33">
        <v>40</v>
      </c>
      <c r="L11" s="33">
        <v>80</v>
      </c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>
        <v>48</v>
      </c>
      <c r="AB11" s="33"/>
      <c r="AC11" s="416"/>
      <c r="AD11" s="388"/>
      <c r="AE11" s="33"/>
      <c r="AF11" s="201"/>
      <c r="AG11" s="201"/>
      <c r="AH11" s="201"/>
      <c r="AI11" s="33"/>
      <c r="AJ11" s="33"/>
      <c r="AK11" s="33"/>
      <c r="AL11" s="33"/>
      <c r="AM11" s="33"/>
      <c r="AN11" s="33"/>
      <c r="AO11" s="33"/>
      <c r="AP11" s="33">
        <v>54</v>
      </c>
      <c r="AQ11" s="33"/>
      <c r="AR11" s="33"/>
      <c r="AS11" s="33"/>
      <c r="AT11" s="33"/>
      <c r="AU11" s="388"/>
      <c r="AV11" s="33"/>
      <c r="AW11" s="33"/>
      <c r="AX11" s="33"/>
      <c r="AY11" s="33"/>
      <c r="AZ11" s="201"/>
      <c r="BA11" s="201"/>
      <c r="BB11" s="419"/>
      <c r="BC11" s="33"/>
      <c r="BD11" s="33"/>
      <c r="BE11" s="33"/>
      <c r="BF11" s="33"/>
      <c r="BG11" s="1093"/>
      <c r="BH11" s="612">
        <f t="shared" si="0"/>
        <v>262</v>
      </c>
      <c r="BI11" s="1011">
        <f t="shared" si="1"/>
        <v>4</v>
      </c>
      <c r="BL11" s="32" t="s">
        <v>400</v>
      </c>
      <c r="BM11" s="32" t="s">
        <v>67</v>
      </c>
      <c r="BN11" s="35" t="s">
        <v>515</v>
      </c>
      <c r="BO11" s="201">
        <v>2011</v>
      </c>
    </row>
    <row r="12" spans="3:67" ht="17.25" customHeight="1" x14ac:dyDescent="0.25">
      <c r="C12" s="610" t="s">
        <v>192</v>
      </c>
      <c r="D12" s="611">
        <v>8</v>
      </c>
      <c r="E12" s="31" t="s">
        <v>450</v>
      </c>
      <c r="F12" s="32" t="s">
        <v>399</v>
      </c>
      <c r="G12" s="32" t="s">
        <v>115</v>
      </c>
      <c r="H12" s="35" t="s">
        <v>515</v>
      </c>
      <c r="I12" s="201">
        <v>2011</v>
      </c>
      <c r="J12" s="419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>
        <v>40</v>
      </c>
      <c r="Z12" s="33"/>
      <c r="AA12" s="33">
        <v>40</v>
      </c>
      <c r="AB12" s="33"/>
      <c r="AC12" s="416"/>
      <c r="AD12" s="388"/>
      <c r="AE12" s="33"/>
      <c r="AF12" s="201"/>
      <c r="AG12" s="201">
        <v>65</v>
      </c>
      <c r="AH12" s="201"/>
      <c r="AI12" s="33"/>
      <c r="AJ12" s="502"/>
      <c r="AK12" s="502"/>
      <c r="AL12" s="502"/>
      <c r="AM12" s="502"/>
      <c r="AN12" s="502"/>
      <c r="AO12" s="502"/>
      <c r="AP12" s="502"/>
      <c r="AQ12" s="502"/>
      <c r="AR12" s="502"/>
      <c r="AS12" s="502"/>
      <c r="AT12" s="502"/>
      <c r="AU12" s="535"/>
      <c r="AV12" s="502"/>
      <c r="AW12" s="502"/>
      <c r="AX12" s="502"/>
      <c r="AY12" s="502"/>
      <c r="AZ12" s="503"/>
      <c r="BA12" s="503"/>
      <c r="BB12" s="504"/>
      <c r="BC12" s="502"/>
      <c r="BD12" s="502"/>
      <c r="BE12" s="502"/>
      <c r="BF12" s="502"/>
      <c r="BG12" s="1094"/>
      <c r="BH12" s="612">
        <f t="shared" si="0"/>
        <v>175</v>
      </c>
      <c r="BI12" s="1011">
        <f t="shared" si="1"/>
        <v>3</v>
      </c>
      <c r="BL12" s="32" t="s">
        <v>399</v>
      </c>
      <c r="BM12" s="32" t="s">
        <v>115</v>
      </c>
      <c r="BN12" s="35" t="s">
        <v>515</v>
      </c>
      <c r="BO12" s="201">
        <v>2011</v>
      </c>
    </row>
    <row r="13" spans="3:67" ht="17.25" customHeight="1" thickBot="1" x14ac:dyDescent="0.3">
      <c r="C13" s="610" t="s">
        <v>193</v>
      </c>
      <c r="D13" s="611">
        <v>9</v>
      </c>
      <c r="E13" s="31" t="s">
        <v>450</v>
      </c>
      <c r="F13" s="32" t="s">
        <v>543</v>
      </c>
      <c r="G13" s="32" t="s">
        <v>90</v>
      </c>
      <c r="H13" s="75" t="s">
        <v>516</v>
      </c>
      <c r="I13" s="201">
        <v>2018</v>
      </c>
      <c r="J13" s="419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>
        <v>24</v>
      </c>
      <c r="AA13" s="33"/>
      <c r="AB13" s="33"/>
      <c r="AC13" s="416"/>
      <c r="AD13" s="388"/>
      <c r="AE13" s="33"/>
      <c r="AF13" s="201"/>
      <c r="AG13" s="201">
        <v>85</v>
      </c>
      <c r="AH13" s="201"/>
      <c r="AI13" s="33"/>
      <c r="AJ13" s="502"/>
      <c r="AK13" s="502"/>
      <c r="AL13" s="502">
        <v>17</v>
      </c>
      <c r="AM13" s="502"/>
      <c r="AN13" s="502"/>
      <c r="AO13" s="502"/>
      <c r="AP13" s="502"/>
      <c r="AQ13" s="502"/>
      <c r="AR13" s="502"/>
      <c r="AS13" s="502"/>
      <c r="AT13" s="502"/>
      <c r="AU13" s="535"/>
      <c r="AV13" s="502"/>
      <c r="AW13" s="502"/>
      <c r="AX13" s="502"/>
      <c r="AY13" s="502"/>
      <c r="AZ13" s="503"/>
      <c r="BA13" s="503"/>
      <c r="BB13" s="504"/>
      <c r="BC13" s="502"/>
      <c r="BD13" s="502"/>
      <c r="BE13" s="502"/>
      <c r="BF13" s="502"/>
      <c r="BG13" s="1094"/>
      <c r="BH13" s="612">
        <f t="shared" si="0"/>
        <v>156</v>
      </c>
      <c r="BI13" s="1011">
        <f t="shared" si="1"/>
        <v>3</v>
      </c>
      <c r="BL13" s="32" t="s">
        <v>543</v>
      </c>
      <c r="BM13" s="32" t="s">
        <v>90</v>
      </c>
      <c r="BN13" s="75" t="s">
        <v>516</v>
      </c>
      <c r="BO13" s="201">
        <v>2018</v>
      </c>
    </row>
    <row r="14" spans="3:67" ht="17.25" customHeight="1" thickBot="1" x14ac:dyDescent="0.3">
      <c r="C14" s="610" t="s">
        <v>194</v>
      </c>
      <c r="D14" s="613">
        <v>10</v>
      </c>
      <c r="E14" s="1771" t="s">
        <v>450</v>
      </c>
      <c r="F14" s="1265" t="s">
        <v>542</v>
      </c>
      <c r="G14" s="1265" t="s">
        <v>151</v>
      </c>
      <c r="H14" s="1772" t="s">
        <v>516</v>
      </c>
      <c r="I14" s="1268">
        <v>2014</v>
      </c>
      <c r="J14" s="1267">
        <v>53</v>
      </c>
      <c r="K14" s="1268"/>
      <c r="L14" s="1268"/>
      <c r="M14" s="1268"/>
      <c r="N14" s="1268"/>
      <c r="O14" s="1268"/>
      <c r="P14" s="1268"/>
      <c r="Q14" s="1268"/>
      <c r="R14" s="1268"/>
      <c r="S14" s="1773"/>
      <c r="T14" s="1268"/>
      <c r="U14" s="1268"/>
      <c r="V14" s="1268"/>
      <c r="W14" s="1268"/>
      <c r="X14" s="1268"/>
      <c r="Y14" s="1268"/>
      <c r="Z14" s="1268"/>
      <c r="AA14" s="1268"/>
      <c r="AB14" s="1268"/>
      <c r="AC14" s="1269"/>
      <c r="AD14" s="1270"/>
      <c r="AE14" s="1268"/>
      <c r="AF14" s="1774"/>
      <c r="AG14" s="1774"/>
      <c r="AH14" s="1774"/>
      <c r="AI14" s="1775"/>
      <c r="AJ14" s="1773"/>
      <c r="AK14" s="1773"/>
      <c r="AL14" s="1268"/>
      <c r="AM14" s="1268"/>
      <c r="AN14" s="1268"/>
      <c r="AO14" s="1268"/>
      <c r="AP14" s="1268"/>
      <c r="AQ14" s="1268"/>
      <c r="AR14" s="1268"/>
      <c r="AS14" s="1268"/>
      <c r="AT14" s="1268"/>
      <c r="AU14" s="1270"/>
      <c r="AV14" s="1268"/>
      <c r="AW14" s="1268"/>
      <c r="AX14" s="1268"/>
      <c r="AY14" s="1268"/>
      <c r="AZ14" s="1776"/>
      <c r="BA14" s="1776"/>
      <c r="BB14" s="1777"/>
      <c r="BC14" s="1268"/>
      <c r="BD14" s="1268"/>
      <c r="BE14" s="1268"/>
      <c r="BF14" s="1773"/>
      <c r="BG14" s="1778"/>
      <c r="BH14" s="612">
        <f t="shared" si="0"/>
        <v>63</v>
      </c>
      <c r="BI14" s="1779">
        <f t="shared" si="1"/>
        <v>1</v>
      </c>
      <c r="BJ14" s="1780">
        <f>SUM(BI5:BI14)</f>
        <v>50</v>
      </c>
      <c r="BK14" s="1781">
        <f>SUM(BH5:BH14)</f>
        <v>3725</v>
      </c>
      <c r="BL14" s="1265" t="s">
        <v>542</v>
      </c>
      <c r="BM14" s="1265" t="s">
        <v>151</v>
      </c>
      <c r="BN14" s="1772" t="s">
        <v>516</v>
      </c>
      <c r="BO14" s="1268">
        <v>2014</v>
      </c>
    </row>
    <row r="15" spans="3:67" ht="17.25" customHeight="1" x14ac:dyDescent="0.25">
      <c r="C15" s="610" t="s">
        <v>195</v>
      </c>
      <c r="D15" s="1419" t="s">
        <v>197</v>
      </c>
      <c r="E15" s="1782" t="s">
        <v>967</v>
      </c>
      <c r="F15" s="1783" t="s">
        <v>968</v>
      </c>
      <c r="G15" s="1783" t="s">
        <v>151</v>
      </c>
      <c r="H15" s="1784" t="s">
        <v>516</v>
      </c>
      <c r="I15" s="1785">
        <v>2016</v>
      </c>
      <c r="J15" s="1785"/>
      <c r="K15" s="1785"/>
      <c r="L15" s="1785"/>
      <c r="M15" s="1785"/>
      <c r="N15" s="1785"/>
      <c r="O15" s="1785"/>
      <c r="P15" s="1785"/>
      <c r="Q15" s="1785"/>
      <c r="R15" s="1785"/>
      <c r="S15" s="1785"/>
      <c r="T15" s="1785"/>
      <c r="U15" s="1785"/>
      <c r="V15" s="1785"/>
      <c r="W15" s="1785"/>
      <c r="X15" s="1785"/>
      <c r="Y15" s="1785"/>
      <c r="Z15" s="1785"/>
      <c r="AA15" s="1785"/>
      <c r="AB15" s="1785"/>
      <c r="AC15" s="1786"/>
      <c r="AD15" s="1787">
        <v>95</v>
      </c>
      <c r="AE15" s="1785"/>
      <c r="AF15" s="1785"/>
      <c r="AG15" s="1785"/>
      <c r="AH15" s="1785"/>
      <c r="AI15" s="1785"/>
      <c r="AJ15" s="1788"/>
      <c r="AK15" s="1788"/>
      <c r="AL15" s="1788"/>
      <c r="AM15" s="1788"/>
      <c r="AN15" s="1788"/>
      <c r="AO15" s="1788"/>
      <c r="AP15" s="1788"/>
      <c r="AQ15" s="1788"/>
      <c r="AR15" s="1788"/>
      <c r="AS15" s="1788"/>
      <c r="AT15" s="1788"/>
      <c r="AU15" s="1789"/>
      <c r="AV15" s="1788"/>
      <c r="AW15" s="1788"/>
      <c r="AX15" s="1788"/>
      <c r="AY15" s="1788"/>
      <c r="AZ15" s="1790"/>
      <c r="BA15" s="1790"/>
      <c r="BB15" s="1791"/>
      <c r="BC15" s="1788"/>
      <c r="BD15" s="1788"/>
      <c r="BE15" s="1788"/>
      <c r="BF15" s="1788"/>
      <c r="BG15" s="1792"/>
      <c r="BH15" s="1597">
        <f t="shared" ref="BH15:BH17" si="2">SUM(J15:BA15)+(BI15*10)</f>
        <v>105</v>
      </c>
      <c r="BI15" s="1793">
        <f t="shared" ref="BI15:BI17" si="3">COUNTA(J15:BG15)</f>
        <v>1</v>
      </c>
      <c r="BJ15" s="1224"/>
      <c r="BK15" s="1224"/>
      <c r="BL15" s="1782" t="s">
        <v>968</v>
      </c>
      <c r="BM15" s="1783" t="s">
        <v>151</v>
      </c>
      <c r="BN15" s="1784" t="s">
        <v>516</v>
      </c>
      <c r="BO15" s="1977">
        <v>2016</v>
      </c>
    </row>
    <row r="16" spans="3:67" ht="17.25" customHeight="1" thickBot="1" x14ac:dyDescent="0.3">
      <c r="C16" s="610" t="s">
        <v>196</v>
      </c>
      <c r="D16" s="1408" t="s">
        <v>198</v>
      </c>
      <c r="E16" s="1997" t="s">
        <v>967</v>
      </c>
      <c r="F16" s="1560" t="s">
        <v>975</v>
      </c>
      <c r="G16" s="1560" t="s">
        <v>65</v>
      </c>
      <c r="H16" s="1772" t="s">
        <v>516</v>
      </c>
      <c r="I16" s="1561">
        <v>2012</v>
      </c>
      <c r="J16" s="1561"/>
      <c r="K16" s="1561"/>
      <c r="L16" s="1561"/>
      <c r="M16" s="1561"/>
      <c r="N16" s="1561"/>
      <c r="O16" s="1561"/>
      <c r="P16" s="1561"/>
      <c r="Q16" s="1561"/>
      <c r="R16" s="1561"/>
      <c r="S16" s="1561"/>
      <c r="T16" s="1561"/>
      <c r="U16" s="1561"/>
      <c r="V16" s="1561"/>
      <c r="W16" s="1561"/>
      <c r="X16" s="1561"/>
      <c r="Y16" s="1561"/>
      <c r="Z16" s="1561"/>
      <c r="AA16" s="1561"/>
      <c r="AB16" s="1561"/>
      <c r="AC16" s="2033"/>
      <c r="AD16" s="1564"/>
      <c r="AE16" s="1561"/>
      <c r="AF16" s="1561"/>
      <c r="AG16" s="1561"/>
      <c r="AH16" s="1561"/>
      <c r="AI16" s="1561"/>
      <c r="AJ16" s="2034"/>
      <c r="AK16" s="2034"/>
      <c r="AL16" s="2034"/>
      <c r="AM16" s="2034"/>
      <c r="AN16" s="2034"/>
      <c r="AO16" s="2034"/>
      <c r="AP16" s="2034"/>
      <c r="AQ16" s="2034"/>
      <c r="AR16" s="2034"/>
      <c r="AS16" s="2034"/>
      <c r="AT16" s="2034"/>
      <c r="AU16" s="2035"/>
      <c r="AV16" s="2034"/>
      <c r="AW16" s="2034"/>
      <c r="AX16" s="2034"/>
      <c r="AY16" s="2034"/>
      <c r="AZ16" s="2034"/>
      <c r="BA16" s="2034"/>
      <c r="BB16" s="2036"/>
      <c r="BC16" s="2034"/>
      <c r="BD16" s="2034"/>
      <c r="BE16" s="2034"/>
      <c r="BF16" s="2034"/>
      <c r="BG16" s="2037"/>
      <c r="BH16" s="2038">
        <f t="shared" si="2"/>
        <v>0</v>
      </c>
      <c r="BI16" s="1566">
        <f t="shared" si="3"/>
        <v>0</v>
      </c>
      <c r="BJ16" s="2039">
        <f>SUM(BI15:BI16)</f>
        <v>1</v>
      </c>
      <c r="BK16" s="2040">
        <f>SUM(BH15:BH16)</f>
        <v>105</v>
      </c>
      <c r="BL16" s="1997" t="s">
        <v>975</v>
      </c>
      <c r="BM16" s="1560" t="s">
        <v>65</v>
      </c>
      <c r="BN16" s="1772" t="s">
        <v>516</v>
      </c>
      <c r="BO16" s="1562">
        <v>2012</v>
      </c>
    </row>
    <row r="17" spans="3:70" ht="17.25" customHeight="1" thickBot="1" x14ac:dyDescent="0.3">
      <c r="C17" s="610" t="s">
        <v>200</v>
      </c>
      <c r="D17" s="616">
        <v>1</v>
      </c>
      <c r="E17" s="2041" t="s">
        <v>942</v>
      </c>
      <c r="F17" s="2058" t="s">
        <v>943</v>
      </c>
      <c r="G17" s="2058" t="s">
        <v>115</v>
      </c>
      <c r="H17" s="75" t="s">
        <v>516</v>
      </c>
      <c r="I17" s="2059">
        <v>2012</v>
      </c>
      <c r="J17" s="2059"/>
      <c r="K17" s="2059"/>
      <c r="L17" s="2059"/>
      <c r="M17" s="2059"/>
      <c r="N17" s="2059"/>
      <c r="O17" s="2059"/>
      <c r="P17" s="2059"/>
      <c r="Q17" s="2059"/>
      <c r="R17" s="2059"/>
      <c r="S17" s="2059"/>
      <c r="T17" s="2059"/>
      <c r="U17" s="2059"/>
      <c r="V17" s="2059"/>
      <c r="W17" s="2059"/>
      <c r="X17" s="2059"/>
      <c r="Y17" s="2059"/>
      <c r="Z17" s="2059"/>
      <c r="AA17" s="2059">
        <v>21</v>
      </c>
      <c r="AB17" s="2059"/>
      <c r="AC17" s="2060"/>
      <c r="AD17" s="2061"/>
      <c r="AE17" s="2059"/>
      <c r="AF17" s="2059"/>
      <c r="AG17" s="2059"/>
      <c r="AH17" s="2059"/>
      <c r="AI17" s="2059"/>
      <c r="AJ17" s="2062"/>
      <c r="AK17" s="2062"/>
      <c r="AL17" s="2062"/>
      <c r="AM17" s="2062">
        <v>57</v>
      </c>
      <c r="AN17" s="2062"/>
      <c r="AO17" s="2062"/>
      <c r="AP17" s="2062"/>
      <c r="AQ17" s="2062"/>
      <c r="AR17" s="2062"/>
      <c r="AS17" s="2062"/>
      <c r="AT17" s="2062"/>
      <c r="AU17" s="2063"/>
      <c r="AV17" s="2062"/>
      <c r="AW17" s="2062"/>
      <c r="AX17" s="2062"/>
      <c r="AY17" s="2062"/>
      <c r="AZ17" s="2062"/>
      <c r="BA17" s="2062"/>
      <c r="BB17" s="2064"/>
      <c r="BC17" s="2062"/>
      <c r="BD17" s="2062"/>
      <c r="BE17" s="2062"/>
      <c r="BF17" s="2062"/>
      <c r="BG17" s="2065"/>
      <c r="BH17" s="2066">
        <f t="shared" si="2"/>
        <v>98</v>
      </c>
      <c r="BI17" s="2067">
        <f t="shared" si="3"/>
        <v>2</v>
      </c>
      <c r="BJ17" s="672"/>
      <c r="BK17" s="202"/>
      <c r="BL17" s="2042" t="s">
        <v>943</v>
      </c>
      <c r="BM17" s="2043" t="s">
        <v>115</v>
      </c>
      <c r="BN17" s="78" t="s">
        <v>516</v>
      </c>
      <c r="BO17" s="2046">
        <v>2012</v>
      </c>
    </row>
    <row r="18" spans="3:70" ht="17.25" customHeight="1" thickBot="1" x14ac:dyDescent="0.3">
      <c r="C18" s="610" t="s">
        <v>201</v>
      </c>
      <c r="D18" s="655">
        <v>2</v>
      </c>
      <c r="E18" s="2042" t="s">
        <v>942</v>
      </c>
      <c r="F18" s="2047"/>
      <c r="G18" s="2047"/>
      <c r="H18" s="2048"/>
      <c r="I18" s="2049"/>
      <c r="J18" s="2049"/>
      <c r="K18" s="2049"/>
      <c r="L18" s="2049"/>
      <c r="M18" s="2049"/>
      <c r="N18" s="2049"/>
      <c r="O18" s="2049"/>
      <c r="P18" s="2049"/>
      <c r="Q18" s="2049"/>
      <c r="R18" s="2049"/>
      <c r="S18" s="2049"/>
      <c r="T18" s="2049"/>
      <c r="U18" s="2049"/>
      <c r="V18" s="2049"/>
      <c r="W18" s="2049"/>
      <c r="X18" s="2049"/>
      <c r="Y18" s="2049"/>
      <c r="Z18" s="2049"/>
      <c r="AA18" s="2049"/>
      <c r="AB18" s="2049"/>
      <c r="AC18" s="2050"/>
      <c r="AD18" s="2051"/>
      <c r="AE18" s="2049"/>
      <c r="AF18" s="2049"/>
      <c r="AG18" s="2049"/>
      <c r="AH18" s="2049"/>
      <c r="AI18" s="2049"/>
      <c r="AJ18" s="2052"/>
      <c r="AK18" s="2052"/>
      <c r="AL18" s="2052"/>
      <c r="AM18" s="2052"/>
      <c r="AN18" s="2052"/>
      <c r="AO18" s="2052"/>
      <c r="AP18" s="2052"/>
      <c r="AQ18" s="2052"/>
      <c r="AR18" s="2052"/>
      <c r="AS18" s="2052"/>
      <c r="AT18" s="2052"/>
      <c r="AU18" s="2053"/>
      <c r="AV18" s="2052"/>
      <c r="AW18" s="2052"/>
      <c r="AX18" s="2052"/>
      <c r="AY18" s="2052"/>
      <c r="AZ18" s="2052"/>
      <c r="BA18" s="2052"/>
      <c r="BB18" s="2054"/>
      <c r="BC18" s="2052"/>
      <c r="BD18" s="2052"/>
      <c r="BE18" s="2052"/>
      <c r="BF18" s="2052"/>
      <c r="BG18" s="2055"/>
      <c r="BH18" s="2056">
        <f t="shared" ref="BH18" si="4">SUM(J18:BA18)+(BI18*10)</f>
        <v>0</v>
      </c>
      <c r="BI18" s="2057">
        <f t="shared" ref="BI18" si="5">COUNTA(J18:BG18)</f>
        <v>0</v>
      </c>
      <c r="BJ18" s="2044">
        <f>SUM(BI17:BI18)</f>
        <v>2</v>
      </c>
      <c r="BK18" s="2045">
        <f>SUM(BH17:BH18)</f>
        <v>98</v>
      </c>
      <c r="BL18" s="2042"/>
      <c r="BM18" s="2043"/>
      <c r="BN18" s="78"/>
      <c r="BO18" s="2046"/>
    </row>
    <row r="19" spans="3:70" ht="17.25" customHeight="1" x14ac:dyDescent="0.25">
      <c r="C19" s="610" t="s">
        <v>202</v>
      </c>
      <c r="D19" s="609">
        <v>1</v>
      </c>
      <c r="E19" s="1978" t="s">
        <v>11</v>
      </c>
      <c r="F19" s="988" t="s">
        <v>432</v>
      </c>
      <c r="G19" s="988" t="s">
        <v>433</v>
      </c>
      <c r="H19" s="479" t="s">
        <v>515</v>
      </c>
      <c r="I19" s="989">
        <v>2012</v>
      </c>
      <c r="J19" s="779"/>
      <c r="K19" s="479"/>
      <c r="L19" s="479">
        <v>115</v>
      </c>
      <c r="M19" s="479">
        <v>75</v>
      </c>
      <c r="N19" s="479"/>
      <c r="O19" s="479"/>
      <c r="P19" s="479"/>
      <c r="Q19" s="479"/>
      <c r="R19" s="479"/>
      <c r="S19" s="479"/>
      <c r="T19" s="479">
        <v>85</v>
      </c>
      <c r="U19" s="989">
        <v>125</v>
      </c>
      <c r="V19" s="479"/>
      <c r="W19" s="479"/>
      <c r="X19" s="479"/>
      <c r="Y19" s="479"/>
      <c r="Z19" s="479"/>
      <c r="AA19" s="479"/>
      <c r="AB19" s="480">
        <v>105</v>
      </c>
      <c r="AC19" s="990">
        <v>85</v>
      </c>
      <c r="AD19" s="991"/>
      <c r="AE19" s="479"/>
      <c r="AF19" s="989"/>
      <c r="AG19" s="989">
        <v>115</v>
      </c>
      <c r="AH19" s="989">
        <v>115</v>
      </c>
      <c r="AI19" s="989"/>
      <c r="AJ19" s="479"/>
      <c r="AK19" s="479">
        <v>125</v>
      </c>
      <c r="AL19" s="479"/>
      <c r="AM19" s="479">
        <v>115</v>
      </c>
      <c r="AN19" s="479">
        <v>125</v>
      </c>
      <c r="AO19" s="479">
        <v>210</v>
      </c>
      <c r="AP19" s="479">
        <v>230</v>
      </c>
      <c r="AQ19" s="479"/>
      <c r="AR19" s="479"/>
      <c r="AS19" s="479"/>
      <c r="AT19" s="479"/>
      <c r="AU19" s="991"/>
      <c r="AV19" s="479"/>
      <c r="AW19" s="479"/>
      <c r="AX19" s="479"/>
      <c r="AY19" s="479"/>
      <c r="AZ19" s="989"/>
      <c r="BA19" s="989"/>
      <c r="BB19" s="992"/>
      <c r="BC19" s="479">
        <v>10</v>
      </c>
      <c r="BD19" s="479">
        <v>10</v>
      </c>
      <c r="BE19" s="479">
        <v>10</v>
      </c>
      <c r="BF19" s="479">
        <v>10</v>
      </c>
      <c r="BG19" s="480"/>
      <c r="BH19" s="1817">
        <f t="shared" ref="BH19:BH46" si="6">SUM(J19:BA19)+(BI19*10)</f>
        <v>1795</v>
      </c>
      <c r="BI19" s="991">
        <f t="shared" ref="BI19:BI46" si="7">COUNTA(J19:BG19)</f>
        <v>17</v>
      </c>
      <c r="BJ19" s="975"/>
      <c r="BK19" s="2032"/>
      <c r="BL19" s="1978" t="s">
        <v>432</v>
      </c>
      <c r="BM19" s="988" t="s">
        <v>433</v>
      </c>
      <c r="BN19" s="479" t="s">
        <v>515</v>
      </c>
      <c r="BO19" s="990">
        <v>2012</v>
      </c>
      <c r="BP19" s="96"/>
      <c r="BQ19" s="96"/>
      <c r="BR19" s="96"/>
    </row>
    <row r="20" spans="3:70" ht="17.25" customHeight="1" x14ac:dyDescent="0.25">
      <c r="C20" s="610" t="s">
        <v>203</v>
      </c>
      <c r="D20" s="611">
        <v>2</v>
      </c>
      <c r="E20" s="2029" t="s">
        <v>11</v>
      </c>
      <c r="F20" s="1752" t="s">
        <v>165</v>
      </c>
      <c r="G20" s="1752" t="s">
        <v>83</v>
      </c>
      <c r="H20" s="1753" t="s">
        <v>515</v>
      </c>
      <c r="I20" s="2030">
        <v>2012</v>
      </c>
      <c r="J20" s="779"/>
      <c r="K20" s="1753"/>
      <c r="L20" s="1753">
        <v>75</v>
      </c>
      <c r="M20" s="1753">
        <v>100</v>
      </c>
      <c r="N20" s="479"/>
      <c r="O20" s="1753"/>
      <c r="P20" s="1753"/>
      <c r="Q20" s="1753">
        <v>53</v>
      </c>
      <c r="R20" s="1753"/>
      <c r="S20" s="1753"/>
      <c r="T20" s="1753">
        <v>75</v>
      </c>
      <c r="U20" s="2030">
        <v>105</v>
      </c>
      <c r="V20" s="1753"/>
      <c r="W20" s="1753"/>
      <c r="X20" s="1753"/>
      <c r="Y20" s="1753">
        <v>63</v>
      </c>
      <c r="Z20" s="1753"/>
      <c r="AA20" s="1753"/>
      <c r="AB20" s="2031">
        <v>80</v>
      </c>
      <c r="AC20" s="1874">
        <v>105</v>
      </c>
      <c r="AD20" s="1754"/>
      <c r="AE20" s="1753"/>
      <c r="AF20" s="2030"/>
      <c r="AG20" s="2030">
        <v>135</v>
      </c>
      <c r="AH20" s="2030">
        <v>100</v>
      </c>
      <c r="AI20" s="2030"/>
      <c r="AJ20" s="1753"/>
      <c r="AK20" s="1753">
        <v>135</v>
      </c>
      <c r="AL20" s="1753"/>
      <c r="AM20" s="1753">
        <v>170</v>
      </c>
      <c r="AN20" s="1753"/>
      <c r="AO20" s="1753"/>
      <c r="AP20" s="1753">
        <v>180</v>
      </c>
      <c r="AQ20" s="1753"/>
      <c r="AR20" s="1753"/>
      <c r="AS20" s="1753"/>
      <c r="AT20" s="1753"/>
      <c r="AU20" s="1754"/>
      <c r="AV20" s="1753"/>
      <c r="AW20" s="1753"/>
      <c r="AX20" s="1753"/>
      <c r="AY20" s="1753"/>
      <c r="AZ20" s="2030"/>
      <c r="BA20" s="2030"/>
      <c r="BB20" s="779">
        <v>10</v>
      </c>
      <c r="BC20" s="1753">
        <v>10</v>
      </c>
      <c r="BD20" s="1753">
        <v>10</v>
      </c>
      <c r="BE20" s="1753">
        <v>10</v>
      </c>
      <c r="BF20" s="1753">
        <v>10</v>
      </c>
      <c r="BG20" s="2031">
        <v>10</v>
      </c>
      <c r="BH20" s="1817">
        <f t="shared" si="6"/>
        <v>1566</v>
      </c>
      <c r="BI20" s="991">
        <f t="shared" si="7"/>
        <v>19</v>
      </c>
      <c r="BJ20" s="98"/>
      <c r="BL20" s="1875" t="s">
        <v>165</v>
      </c>
      <c r="BM20" s="1752" t="s">
        <v>83</v>
      </c>
      <c r="BN20" s="1753" t="s">
        <v>515</v>
      </c>
      <c r="BO20" s="1874">
        <v>2012</v>
      </c>
    </row>
    <row r="21" spans="3:70" ht="17.25" customHeight="1" x14ac:dyDescent="0.25">
      <c r="C21" s="610" t="s">
        <v>204</v>
      </c>
      <c r="D21" s="611">
        <v>3</v>
      </c>
      <c r="E21" s="1040" t="s">
        <v>11</v>
      </c>
      <c r="F21" s="36" t="s">
        <v>173</v>
      </c>
      <c r="G21" s="36" t="s">
        <v>170</v>
      </c>
      <c r="H21" s="37" t="s">
        <v>515</v>
      </c>
      <c r="I21" s="203">
        <v>2015</v>
      </c>
      <c r="J21" s="423"/>
      <c r="K21" s="37"/>
      <c r="L21" s="37"/>
      <c r="M21" s="37"/>
      <c r="N21" s="37"/>
      <c r="O21" s="37"/>
      <c r="P21" s="37">
        <v>53</v>
      </c>
      <c r="Q21" s="37"/>
      <c r="R21" s="37">
        <v>125</v>
      </c>
      <c r="S21" s="37"/>
      <c r="T21" s="37"/>
      <c r="U21" s="203"/>
      <c r="V21" s="37">
        <v>115</v>
      </c>
      <c r="W21" s="37"/>
      <c r="X21" s="37">
        <v>63</v>
      </c>
      <c r="Y21" s="37"/>
      <c r="Z21" s="37">
        <v>63</v>
      </c>
      <c r="AA21" s="37"/>
      <c r="AB21" s="204"/>
      <c r="AC21" s="421"/>
      <c r="AD21" s="390">
        <v>135</v>
      </c>
      <c r="AE21" s="37"/>
      <c r="AF21" s="203">
        <v>135</v>
      </c>
      <c r="AG21" s="203"/>
      <c r="AH21" s="203"/>
      <c r="AI21" s="203">
        <v>150</v>
      </c>
      <c r="AJ21" s="37"/>
      <c r="AK21" s="37">
        <v>51</v>
      </c>
      <c r="AL21" s="37">
        <v>115</v>
      </c>
      <c r="AM21" s="37"/>
      <c r="AN21" s="37"/>
      <c r="AO21" s="37"/>
      <c r="AP21" s="37">
        <v>125</v>
      </c>
      <c r="AQ21" s="37"/>
      <c r="AR21" s="37"/>
      <c r="AS21" s="37"/>
      <c r="AT21" s="37"/>
      <c r="AU21" s="390"/>
      <c r="AV21" s="37"/>
      <c r="AW21" s="37"/>
      <c r="AX21" s="37"/>
      <c r="AY21" s="37"/>
      <c r="AZ21" s="203"/>
      <c r="BA21" s="203"/>
      <c r="BB21" s="423"/>
      <c r="BC21" s="37"/>
      <c r="BD21" s="37"/>
      <c r="BE21" s="37"/>
      <c r="BF21" s="37"/>
      <c r="BG21" s="204"/>
      <c r="BH21" s="478">
        <f t="shared" si="6"/>
        <v>1240</v>
      </c>
      <c r="BI21" s="390">
        <f t="shared" si="7"/>
        <v>11</v>
      </c>
      <c r="BJ21" s="98"/>
      <c r="BL21" s="1884" t="s">
        <v>173</v>
      </c>
      <c r="BM21" s="36" t="s">
        <v>170</v>
      </c>
      <c r="BN21" s="37" t="s">
        <v>515</v>
      </c>
      <c r="BO21" s="421">
        <v>2015</v>
      </c>
    </row>
    <row r="22" spans="3:70" ht="17.25" customHeight="1" x14ac:dyDescent="0.25">
      <c r="C22" s="610" t="s">
        <v>205</v>
      </c>
      <c r="D22" s="611">
        <v>4</v>
      </c>
      <c r="E22" s="1041" t="s">
        <v>11</v>
      </c>
      <c r="F22" s="39" t="s">
        <v>878</v>
      </c>
      <c r="G22" s="39" t="s">
        <v>176</v>
      </c>
      <c r="H22" s="40" t="s">
        <v>515</v>
      </c>
      <c r="I22" s="206">
        <v>2015</v>
      </c>
      <c r="J22" s="420"/>
      <c r="K22" s="40"/>
      <c r="L22" s="40"/>
      <c r="M22" s="40"/>
      <c r="N22" s="37"/>
      <c r="O22" s="40"/>
      <c r="P22" s="40">
        <v>38</v>
      </c>
      <c r="Q22" s="40"/>
      <c r="R22" s="40">
        <v>90</v>
      </c>
      <c r="S22" s="40"/>
      <c r="T22" s="40"/>
      <c r="U22" s="206"/>
      <c r="V22" s="40"/>
      <c r="W22" s="40">
        <v>95</v>
      </c>
      <c r="X22" s="40">
        <v>43</v>
      </c>
      <c r="Y22" s="40"/>
      <c r="Z22" s="40">
        <v>58</v>
      </c>
      <c r="AA22" s="40"/>
      <c r="AB22" s="207"/>
      <c r="AC22" s="422"/>
      <c r="AD22" s="391"/>
      <c r="AE22" s="40">
        <v>85</v>
      </c>
      <c r="AF22" s="206">
        <v>105</v>
      </c>
      <c r="AG22" s="206"/>
      <c r="AH22" s="206"/>
      <c r="AI22" s="206"/>
      <c r="AJ22" s="40">
        <v>75</v>
      </c>
      <c r="AK22" s="40">
        <v>39</v>
      </c>
      <c r="AL22" s="40"/>
      <c r="AM22" s="40"/>
      <c r="AN22" s="40"/>
      <c r="AO22" s="40"/>
      <c r="AP22" s="40">
        <v>26</v>
      </c>
      <c r="AQ22" s="40"/>
      <c r="AR22" s="40"/>
      <c r="AS22" s="40"/>
      <c r="AT22" s="40"/>
      <c r="AU22" s="391"/>
      <c r="AV22" s="40"/>
      <c r="AW22" s="40"/>
      <c r="AX22" s="40"/>
      <c r="AY22" s="40"/>
      <c r="AZ22" s="206"/>
      <c r="BA22" s="206"/>
      <c r="BB22" s="420"/>
      <c r="BC22" s="40"/>
      <c r="BD22" s="40"/>
      <c r="BE22" s="40"/>
      <c r="BF22" s="40"/>
      <c r="BG22" s="207"/>
      <c r="BH22" s="478">
        <f t="shared" si="6"/>
        <v>754</v>
      </c>
      <c r="BI22" s="390">
        <f t="shared" si="7"/>
        <v>10</v>
      </c>
      <c r="BJ22" s="98"/>
      <c r="BL22" s="38" t="s">
        <v>878</v>
      </c>
      <c r="BM22" s="39" t="s">
        <v>176</v>
      </c>
      <c r="BN22" s="40" t="s">
        <v>515</v>
      </c>
      <c r="BO22" s="422">
        <v>2015</v>
      </c>
    </row>
    <row r="23" spans="3:70" ht="17.25" customHeight="1" x14ac:dyDescent="0.25">
      <c r="C23" s="610" t="s">
        <v>206</v>
      </c>
      <c r="D23" s="611">
        <v>5</v>
      </c>
      <c r="E23" s="1040" t="s">
        <v>11</v>
      </c>
      <c r="F23" s="36" t="s">
        <v>466</v>
      </c>
      <c r="G23" s="36" t="s">
        <v>155</v>
      </c>
      <c r="H23" s="37" t="s">
        <v>515</v>
      </c>
      <c r="I23" s="203">
        <v>2007</v>
      </c>
      <c r="J23" s="420"/>
      <c r="K23" s="40"/>
      <c r="L23" s="40"/>
      <c r="M23" s="37"/>
      <c r="N23" s="37"/>
      <c r="O23" s="40"/>
      <c r="P23" s="37"/>
      <c r="Q23" s="37"/>
      <c r="R23" s="37"/>
      <c r="S23" s="37"/>
      <c r="T23" s="37">
        <v>135</v>
      </c>
      <c r="U23" s="203"/>
      <c r="V23" s="37"/>
      <c r="W23" s="40"/>
      <c r="X23" s="40"/>
      <c r="Y23" s="40"/>
      <c r="Z23" s="40"/>
      <c r="AA23" s="40"/>
      <c r="AB23" s="207"/>
      <c r="AC23" s="421"/>
      <c r="AD23" s="391"/>
      <c r="AE23" s="40"/>
      <c r="AF23" s="206"/>
      <c r="AG23" s="206"/>
      <c r="AH23" s="206"/>
      <c r="AI23" s="206"/>
      <c r="AJ23" s="37"/>
      <c r="AK23" s="40"/>
      <c r="AL23" s="40"/>
      <c r="AM23" s="40"/>
      <c r="AN23" s="37">
        <v>135</v>
      </c>
      <c r="AO23" s="37">
        <v>230</v>
      </c>
      <c r="AP23" s="40"/>
      <c r="AQ23" s="40"/>
      <c r="AR23" s="40"/>
      <c r="AS23" s="40"/>
      <c r="AT23" s="40"/>
      <c r="AU23" s="391"/>
      <c r="AV23" s="40"/>
      <c r="AW23" s="40"/>
      <c r="AX23" s="40"/>
      <c r="AY23" s="40"/>
      <c r="AZ23" s="206"/>
      <c r="BA23" s="206"/>
      <c r="BB23" s="420"/>
      <c r="BC23" s="40"/>
      <c r="BD23" s="40"/>
      <c r="BE23" s="40"/>
      <c r="BF23" s="40"/>
      <c r="BG23" s="207"/>
      <c r="BH23" s="478">
        <f t="shared" si="6"/>
        <v>530</v>
      </c>
      <c r="BI23" s="390">
        <f t="shared" si="7"/>
        <v>3</v>
      </c>
      <c r="BJ23" s="98"/>
      <c r="BL23" s="38" t="s">
        <v>436</v>
      </c>
      <c r="BM23" s="39" t="s">
        <v>83</v>
      </c>
      <c r="BN23" s="40" t="s">
        <v>515</v>
      </c>
      <c r="BO23" s="422">
        <v>2009</v>
      </c>
    </row>
    <row r="24" spans="3:70" ht="17.25" customHeight="1" x14ac:dyDescent="0.25">
      <c r="C24" s="610" t="s">
        <v>207</v>
      </c>
      <c r="D24" s="611">
        <v>6</v>
      </c>
      <c r="E24" s="1041" t="s">
        <v>11</v>
      </c>
      <c r="F24" s="39" t="s">
        <v>436</v>
      </c>
      <c r="G24" s="39" t="s">
        <v>83</v>
      </c>
      <c r="H24" s="40" t="s">
        <v>515</v>
      </c>
      <c r="I24" s="206">
        <v>2009</v>
      </c>
      <c r="J24" s="420"/>
      <c r="K24" s="40"/>
      <c r="L24" s="40"/>
      <c r="M24" s="40">
        <v>34</v>
      </c>
      <c r="N24" s="37"/>
      <c r="O24" s="40"/>
      <c r="P24" s="40"/>
      <c r="Q24" s="40"/>
      <c r="R24" s="40"/>
      <c r="S24" s="40"/>
      <c r="T24" s="40"/>
      <c r="U24" s="206"/>
      <c r="V24" s="40"/>
      <c r="W24" s="40"/>
      <c r="X24" s="40"/>
      <c r="Y24" s="40"/>
      <c r="Z24" s="40"/>
      <c r="AA24" s="40"/>
      <c r="AB24" s="207">
        <v>60</v>
      </c>
      <c r="AC24" s="422"/>
      <c r="AD24" s="391"/>
      <c r="AE24" s="40"/>
      <c r="AF24" s="206"/>
      <c r="AG24" s="206"/>
      <c r="AH24" s="206">
        <v>75</v>
      </c>
      <c r="AI24" s="206"/>
      <c r="AJ24" s="40"/>
      <c r="AK24" s="40"/>
      <c r="AL24" s="40"/>
      <c r="AM24" s="40"/>
      <c r="AN24" s="40">
        <v>80</v>
      </c>
      <c r="AO24" s="40">
        <v>59</v>
      </c>
      <c r="AP24" s="40"/>
      <c r="AQ24" s="40"/>
      <c r="AR24" s="40"/>
      <c r="AS24" s="40"/>
      <c r="AT24" s="40"/>
      <c r="AU24" s="391"/>
      <c r="AV24" s="40"/>
      <c r="AW24" s="40"/>
      <c r="AX24" s="40"/>
      <c r="AY24" s="40"/>
      <c r="AZ24" s="206"/>
      <c r="BA24" s="206"/>
      <c r="BB24" s="420"/>
      <c r="BC24" s="40"/>
      <c r="BD24" s="40">
        <v>10</v>
      </c>
      <c r="BE24" s="40">
        <v>10</v>
      </c>
      <c r="BF24" s="40"/>
      <c r="BG24" s="207"/>
      <c r="BH24" s="478">
        <f t="shared" si="6"/>
        <v>378</v>
      </c>
      <c r="BI24" s="390">
        <f t="shared" si="7"/>
        <v>7</v>
      </c>
      <c r="BJ24" s="98"/>
      <c r="BL24" s="1884" t="s">
        <v>466</v>
      </c>
      <c r="BM24" s="36" t="s">
        <v>155</v>
      </c>
      <c r="BN24" s="37" t="s">
        <v>515</v>
      </c>
      <c r="BO24" s="421">
        <v>2007</v>
      </c>
    </row>
    <row r="25" spans="3:70" ht="17.25" customHeight="1" x14ac:dyDescent="0.25">
      <c r="C25" s="610" t="s">
        <v>208</v>
      </c>
      <c r="D25" s="611">
        <v>7</v>
      </c>
      <c r="E25" s="1041" t="s">
        <v>11</v>
      </c>
      <c r="F25" s="39" t="s">
        <v>434</v>
      </c>
      <c r="G25" s="39" t="s">
        <v>144</v>
      </c>
      <c r="H25" s="40" t="s">
        <v>515</v>
      </c>
      <c r="I25" s="206">
        <v>2012</v>
      </c>
      <c r="J25" s="420"/>
      <c r="K25" s="40"/>
      <c r="L25" s="40"/>
      <c r="M25" s="40"/>
      <c r="N25" s="37"/>
      <c r="O25" s="40"/>
      <c r="P25" s="40"/>
      <c r="Q25" s="40">
        <v>29</v>
      </c>
      <c r="R25" s="40"/>
      <c r="S25" s="40"/>
      <c r="T25" s="40"/>
      <c r="U25" s="206"/>
      <c r="V25" s="40"/>
      <c r="W25" s="40"/>
      <c r="X25" s="40"/>
      <c r="Y25" s="40"/>
      <c r="Z25" s="40"/>
      <c r="AA25" s="40"/>
      <c r="AB25" s="207"/>
      <c r="AC25" s="422">
        <v>54</v>
      </c>
      <c r="AD25" s="391"/>
      <c r="AE25" s="40"/>
      <c r="AF25" s="206"/>
      <c r="AG25" s="206">
        <v>60</v>
      </c>
      <c r="AH25" s="206"/>
      <c r="AI25" s="206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391"/>
      <c r="AV25" s="40"/>
      <c r="AW25" s="40"/>
      <c r="AX25" s="40"/>
      <c r="AY25" s="40"/>
      <c r="AZ25" s="206"/>
      <c r="BA25" s="206"/>
      <c r="BB25" s="420"/>
      <c r="BC25" s="40"/>
      <c r="BD25" s="40"/>
      <c r="BE25" s="40"/>
      <c r="BF25" s="40"/>
      <c r="BG25" s="207"/>
      <c r="BH25" s="478">
        <f t="shared" si="6"/>
        <v>173</v>
      </c>
      <c r="BI25" s="390">
        <f t="shared" si="7"/>
        <v>3</v>
      </c>
      <c r="BJ25" s="98"/>
      <c r="BL25" s="38" t="s">
        <v>434</v>
      </c>
      <c r="BM25" s="39" t="s">
        <v>144</v>
      </c>
      <c r="BN25" s="40" t="s">
        <v>515</v>
      </c>
      <c r="BO25" s="422">
        <v>2012</v>
      </c>
    </row>
    <row r="26" spans="3:70" ht="17.25" customHeight="1" x14ac:dyDescent="0.25">
      <c r="C26" s="610" t="s">
        <v>209</v>
      </c>
      <c r="D26" s="611">
        <v>8</v>
      </c>
      <c r="E26" s="1041" t="s">
        <v>11</v>
      </c>
      <c r="F26" s="39" t="s">
        <v>798</v>
      </c>
      <c r="G26" s="39" t="s">
        <v>115</v>
      </c>
      <c r="H26" s="40" t="s">
        <v>515</v>
      </c>
      <c r="I26" s="206">
        <v>2012</v>
      </c>
      <c r="J26" s="420"/>
      <c r="K26" s="40"/>
      <c r="L26" s="40"/>
      <c r="M26" s="40">
        <v>36</v>
      </c>
      <c r="N26" s="37"/>
      <c r="O26" s="40"/>
      <c r="P26" s="40"/>
      <c r="Q26" s="40"/>
      <c r="R26" s="40"/>
      <c r="S26" s="40"/>
      <c r="T26" s="40"/>
      <c r="U26" s="206"/>
      <c r="V26" s="40"/>
      <c r="W26" s="40"/>
      <c r="X26" s="40"/>
      <c r="Y26" s="40"/>
      <c r="Z26" s="40">
        <v>45</v>
      </c>
      <c r="AA26" s="40"/>
      <c r="AB26" s="207"/>
      <c r="AC26" s="422"/>
      <c r="AD26" s="391"/>
      <c r="AE26" s="40"/>
      <c r="AF26" s="206"/>
      <c r="AG26" s="206">
        <v>24</v>
      </c>
      <c r="AH26" s="206"/>
      <c r="AI26" s="206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391"/>
      <c r="AV26" s="40"/>
      <c r="AW26" s="40"/>
      <c r="AX26" s="40"/>
      <c r="AY26" s="40"/>
      <c r="AZ26" s="206"/>
      <c r="BA26" s="206"/>
      <c r="BB26" s="420"/>
      <c r="BC26" s="40"/>
      <c r="BD26" s="40"/>
      <c r="BE26" s="40"/>
      <c r="BF26" s="40"/>
      <c r="BG26" s="207"/>
      <c r="BH26" s="478">
        <f t="shared" si="6"/>
        <v>135</v>
      </c>
      <c r="BI26" s="390">
        <f t="shared" si="7"/>
        <v>3</v>
      </c>
      <c r="BJ26" s="98"/>
      <c r="BL26" s="38" t="s">
        <v>798</v>
      </c>
      <c r="BM26" s="39" t="s">
        <v>115</v>
      </c>
      <c r="BN26" s="40" t="s">
        <v>515</v>
      </c>
      <c r="BO26" s="422">
        <v>2012</v>
      </c>
    </row>
    <row r="27" spans="3:70" ht="17.25" customHeight="1" x14ac:dyDescent="0.25">
      <c r="C27" s="610" t="s">
        <v>210</v>
      </c>
      <c r="D27" s="611">
        <v>9</v>
      </c>
      <c r="E27" s="1041" t="s">
        <v>11</v>
      </c>
      <c r="F27" s="39" t="s">
        <v>183</v>
      </c>
      <c r="G27" s="39" t="s">
        <v>78</v>
      </c>
      <c r="H27" s="40" t="s">
        <v>515</v>
      </c>
      <c r="I27" s="206">
        <v>2009</v>
      </c>
      <c r="J27" s="420"/>
      <c r="K27" s="40"/>
      <c r="L27" s="40"/>
      <c r="M27" s="40">
        <v>51</v>
      </c>
      <c r="N27" s="37"/>
      <c r="O27" s="40"/>
      <c r="P27" s="40"/>
      <c r="Q27" s="40"/>
      <c r="R27" s="40"/>
      <c r="S27" s="40"/>
      <c r="T27" s="40"/>
      <c r="U27" s="206"/>
      <c r="V27" s="40"/>
      <c r="W27" s="40"/>
      <c r="X27" s="40"/>
      <c r="Y27" s="40"/>
      <c r="Z27" s="40"/>
      <c r="AA27" s="40"/>
      <c r="AB27" s="207"/>
      <c r="AC27" s="422"/>
      <c r="AD27" s="391"/>
      <c r="AE27" s="40"/>
      <c r="AF27" s="206"/>
      <c r="AG27" s="206"/>
      <c r="AH27" s="206">
        <v>60</v>
      </c>
      <c r="AI27" s="206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391"/>
      <c r="AV27" s="40"/>
      <c r="AW27" s="40"/>
      <c r="AX27" s="40"/>
      <c r="AY27" s="40"/>
      <c r="AZ27" s="206"/>
      <c r="BA27" s="206"/>
      <c r="BB27" s="420"/>
      <c r="BC27" s="40"/>
      <c r="BD27" s="40"/>
      <c r="BE27" s="40"/>
      <c r="BF27" s="40"/>
      <c r="BG27" s="207"/>
      <c r="BH27" s="478">
        <f t="shared" si="6"/>
        <v>131</v>
      </c>
      <c r="BI27" s="390">
        <f t="shared" si="7"/>
        <v>2</v>
      </c>
      <c r="BL27" s="38" t="s">
        <v>183</v>
      </c>
      <c r="BM27" s="39" t="s">
        <v>78</v>
      </c>
      <c r="BN27" s="40" t="s">
        <v>515</v>
      </c>
      <c r="BO27" s="422">
        <v>2009</v>
      </c>
    </row>
    <row r="28" spans="3:70" ht="17.25" customHeight="1" x14ac:dyDescent="0.25">
      <c r="C28" s="610" t="s">
        <v>211</v>
      </c>
      <c r="D28" s="611">
        <v>10</v>
      </c>
      <c r="E28" s="1041" t="s">
        <v>11</v>
      </c>
      <c r="F28" s="39" t="s">
        <v>137</v>
      </c>
      <c r="G28" s="39" t="s">
        <v>138</v>
      </c>
      <c r="H28" s="40" t="s">
        <v>515</v>
      </c>
      <c r="I28" s="206">
        <v>2008</v>
      </c>
      <c r="J28" s="420"/>
      <c r="K28" s="40"/>
      <c r="L28" s="40"/>
      <c r="M28" s="40">
        <v>115</v>
      </c>
      <c r="N28" s="40"/>
      <c r="O28" s="40"/>
      <c r="P28" s="40"/>
      <c r="Q28" s="40"/>
      <c r="R28" s="40"/>
      <c r="S28" s="40"/>
      <c r="T28" s="40"/>
      <c r="U28" s="206"/>
      <c r="V28" s="40"/>
      <c r="W28" s="40"/>
      <c r="X28" s="40"/>
      <c r="Y28" s="40"/>
      <c r="Z28" s="40"/>
      <c r="AA28" s="40"/>
      <c r="AB28" s="207"/>
      <c r="AC28" s="422"/>
      <c r="AD28" s="391"/>
      <c r="AE28" s="40"/>
      <c r="AF28" s="206"/>
      <c r="AG28" s="206"/>
      <c r="AH28" s="206"/>
      <c r="AI28" s="206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391"/>
      <c r="AV28" s="40"/>
      <c r="AW28" s="40"/>
      <c r="AX28" s="40"/>
      <c r="AY28" s="40"/>
      <c r="AZ28" s="206"/>
      <c r="BA28" s="206"/>
      <c r="BB28" s="420"/>
      <c r="BC28" s="40"/>
      <c r="BD28" s="40"/>
      <c r="BE28" s="40"/>
      <c r="BF28" s="40"/>
      <c r="BG28" s="207"/>
      <c r="BH28" s="478">
        <f t="shared" si="6"/>
        <v>125</v>
      </c>
      <c r="BI28" s="390">
        <f t="shared" si="7"/>
        <v>1</v>
      </c>
      <c r="BJ28" s="98"/>
      <c r="BL28" s="38" t="s">
        <v>137</v>
      </c>
      <c r="BM28" s="39" t="s">
        <v>138</v>
      </c>
      <c r="BN28" s="40" t="s">
        <v>515</v>
      </c>
      <c r="BO28" s="422">
        <v>2008</v>
      </c>
    </row>
    <row r="29" spans="3:70" ht="17.25" customHeight="1" x14ac:dyDescent="0.25">
      <c r="C29" s="610" t="s">
        <v>212</v>
      </c>
      <c r="D29" s="611">
        <v>11</v>
      </c>
      <c r="E29" s="1040" t="s">
        <v>11</v>
      </c>
      <c r="F29" s="36" t="s">
        <v>132</v>
      </c>
      <c r="G29" s="36" t="s">
        <v>133</v>
      </c>
      <c r="H29" s="37" t="s">
        <v>515</v>
      </c>
      <c r="I29" s="203">
        <v>2008</v>
      </c>
      <c r="J29" s="423"/>
      <c r="K29" s="37"/>
      <c r="L29" s="37"/>
      <c r="M29" s="40"/>
      <c r="N29" s="37"/>
      <c r="O29" s="37"/>
      <c r="P29" s="37"/>
      <c r="Q29" s="37"/>
      <c r="R29" s="37"/>
      <c r="S29" s="37"/>
      <c r="T29" s="37">
        <v>100</v>
      </c>
      <c r="U29" s="203"/>
      <c r="V29" s="37"/>
      <c r="W29" s="37"/>
      <c r="X29" s="37"/>
      <c r="Y29" s="37"/>
      <c r="Z29" s="37"/>
      <c r="AA29" s="37"/>
      <c r="AB29" s="204"/>
      <c r="AC29" s="421"/>
      <c r="AD29" s="390"/>
      <c r="AE29" s="37"/>
      <c r="AF29" s="203"/>
      <c r="AG29" s="203"/>
      <c r="AH29" s="203"/>
      <c r="AI29" s="203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90"/>
      <c r="AV29" s="37"/>
      <c r="AW29" s="37"/>
      <c r="AX29" s="37"/>
      <c r="AY29" s="37"/>
      <c r="AZ29" s="203"/>
      <c r="BA29" s="203"/>
      <c r="BB29" s="423"/>
      <c r="BC29" s="37"/>
      <c r="BD29" s="37"/>
      <c r="BE29" s="37"/>
      <c r="BF29" s="37"/>
      <c r="BG29" s="204"/>
      <c r="BH29" s="478">
        <f t="shared" si="6"/>
        <v>110</v>
      </c>
      <c r="BI29" s="390">
        <f t="shared" si="7"/>
        <v>1</v>
      </c>
      <c r="BJ29" s="98"/>
      <c r="BL29" s="1884" t="s">
        <v>132</v>
      </c>
      <c r="BM29" s="36" t="s">
        <v>133</v>
      </c>
      <c r="BN29" s="37" t="s">
        <v>515</v>
      </c>
      <c r="BO29" s="421">
        <v>2008</v>
      </c>
    </row>
    <row r="30" spans="3:70" ht="17.25" customHeight="1" x14ac:dyDescent="0.25">
      <c r="C30" s="610" t="s">
        <v>213</v>
      </c>
      <c r="D30" s="611">
        <v>12</v>
      </c>
      <c r="E30" s="1041" t="s">
        <v>11</v>
      </c>
      <c r="F30" s="39" t="s">
        <v>798</v>
      </c>
      <c r="G30" s="39" t="s">
        <v>113</v>
      </c>
      <c r="H30" s="40" t="s">
        <v>515</v>
      </c>
      <c r="I30" s="206">
        <v>2010</v>
      </c>
      <c r="J30" s="420"/>
      <c r="K30" s="40"/>
      <c r="L30" s="40"/>
      <c r="M30" s="40">
        <v>32</v>
      </c>
      <c r="N30" s="37"/>
      <c r="O30" s="40"/>
      <c r="P30" s="40"/>
      <c r="Q30" s="40"/>
      <c r="R30" s="40"/>
      <c r="S30" s="40"/>
      <c r="T30" s="40"/>
      <c r="U30" s="206"/>
      <c r="V30" s="40"/>
      <c r="W30" s="40"/>
      <c r="X30" s="40"/>
      <c r="Y30" s="40"/>
      <c r="Z30" s="40"/>
      <c r="AA30" s="40"/>
      <c r="AB30" s="207">
        <v>57</v>
      </c>
      <c r="AC30" s="422"/>
      <c r="AD30" s="391"/>
      <c r="AE30" s="40"/>
      <c r="AF30" s="206"/>
      <c r="AG30" s="206"/>
      <c r="AH30" s="206"/>
      <c r="AI30" s="206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391"/>
      <c r="AV30" s="40"/>
      <c r="AW30" s="40"/>
      <c r="AX30" s="40"/>
      <c r="AY30" s="40"/>
      <c r="AZ30" s="206"/>
      <c r="BA30" s="206"/>
      <c r="BB30" s="420"/>
      <c r="BC30" s="40"/>
      <c r="BD30" s="40"/>
      <c r="BE30" s="40"/>
      <c r="BF30" s="40"/>
      <c r="BG30" s="207"/>
      <c r="BH30" s="478">
        <f t="shared" si="6"/>
        <v>109</v>
      </c>
      <c r="BI30" s="390">
        <f t="shared" si="7"/>
        <v>2</v>
      </c>
      <c r="BJ30" s="98"/>
      <c r="BL30" s="38" t="s">
        <v>798</v>
      </c>
      <c r="BM30" s="39" t="s">
        <v>113</v>
      </c>
      <c r="BN30" s="40" t="s">
        <v>515</v>
      </c>
      <c r="BO30" s="422">
        <v>2010</v>
      </c>
    </row>
    <row r="31" spans="3:70" ht="17.25" customHeight="1" x14ac:dyDescent="0.25">
      <c r="C31" s="610" t="s">
        <v>214</v>
      </c>
      <c r="D31" s="611">
        <v>13</v>
      </c>
      <c r="E31" s="1041" t="s">
        <v>11</v>
      </c>
      <c r="F31" s="39" t="s">
        <v>1088</v>
      </c>
      <c r="G31" s="39" t="s">
        <v>90</v>
      </c>
      <c r="H31" s="40" t="s">
        <v>515</v>
      </c>
      <c r="I31" s="206">
        <v>2009</v>
      </c>
      <c r="J31" s="420"/>
      <c r="K31" s="40"/>
      <c r="L31" s="40"/>
      <c r="M31" s="40"/>
      <c r="N31" s="37"/>
      <c r="O31" s="40"/>
      <c r="P31" s="40"/>
      <c r="Q31" s="40"/>
      <c r="R31" s="40"/>
      <c r="S31" s="40"/>
      <c r="T31" s="40"/>
      <c r="U31" s="206"/>
      <c r="V31" s="40"/>
      <c r="W31" s="40"/>
      <c r="X31" s="40"/>
      <c r="Y31" s="40"/>
      <c r="Z31" s="40"/>
      <c r="AA31" s="40"/>
      <c r="AB31" s="207"/>
      <c r="AC31" s="422"/>
      <c r="AD31" s="391"/>
      <c r="AE31" s="40"/>
      <c r="AF31" s="206"/>
      <c r="AG31" s="206"/>
      <c r="AH31" s="206"/>
      <c r="AI31" s="206"/>
      <c r="AJ31" s="40"/>
      <c r="AK31" s="40"/>
      <c r="AL31" s="40"/>
      <c r="AM31" s="40"/>
      <c r="AN31" s="40">
        <v>57</v>
      </c>
      <c r="AO31" s="40"/>
      <c r="AP31" s="40"/>
      <c r="AQ31" s="40"/>
      <c r="AR31" s="40"/>
      <c r="AS31" s="40"/>
      <c r="AT31" s="40"/>
      <c r="AU31" s="391"/>
      <c r="AV31" s="40"/>
      <c r="AW31" s="40"/>
      <c r="AX31" s="40"/>
      <c r="AY31" s="40"/>
      <c r="AZ31" s="206"/>
      <c r="BA31" s="206"/>
      <c r="BB31" s="420"/>
      <c r="BC31" s="40"/>
      <c r="BD31" s="40"/>
      <c r="BE31" s="40"/>
      <c r="BF31" s="40"/>
      <c r="BG31" s="207"/>
      <c r="BH31" s="478">
        <f t="shared" si="6"/>
        <v>67</v>
      </c>
      <c r="BI31" s="390">
        <f t="shared" si="7"/>
        <v>1</v>
      </c>
      <c r="BJ31" s="98"/>
      <c r="BL31" s="38" t="s">
        <v>1088</v>
      </c>
      <c r="BM31" s="39" t="s">
        <v>90</v>
      </c>
      <c r="BN31" s="40" t="s">
        <v>515</v>
      </c>
      <c r="BO31" s="422">
        <v>2009</v>
      </c>
    </row>
    <row r="32" spans="3:70" ht="17.25" customHeight="1" x14ac:dyDescent="0.25">
      <c r="C32" s="610" t="s">
        <v>215</v>
      </c>
      <c r="D32" s="611">
        <v>14</v>
      </c>
      <c r="E32" s="1041" t="s">
        <v>11</v>
      </c>
      <c r="F32" s="39" t="s">
        <v>753</v>
      </c>
      <c r="G32" s="39" t="s">
        <v>352</v>
      </c>
      <c r="H32" s="40" t="s">
        <v>515</v>
      </c>
      <c r="I32" s="206">
        <v>2011</v>
      </c>
      <c r="J32" s="420"/>
      <c r="K32" s="40"/>
      <c r="L32" s="40"/>
      <c r="M32" s="40">
        <v>39</v>
      </c>
      <c r="N32" s="37"/>
      <c r="O32" s="40"/>
      <c r="P32" s="40"/>
      <c r="Q32" s="40"/>
      <c r="R32" s="40"/>
      <c r="S32" s="40"/>
      <c r="T32" s="40"/>
      <c r="U32" s="206"/>
      <c r="V32" s="40"/>
      <c r="W32" s="40"/>
      <c r="X32" s="40"/>
      <c r="Y32" s="40"/>
      <c r="Z32" s="40"/>
      <c r="AA32" s="40"/>
      <c r="AB32" s="207"/>
      <c r="AC32" s="422"/>
      <c r="AD32" s="391"/>
      <c r="AE32" s="40"/>
      <c r="AF32" s="206"/>
      <c r="AG32" s="206"/>
      <c r="AH32" s="206"/>
      <c r="AI32" s="206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391"/>
      <c r="AV32" s="40"/>
      <c r="AW32" s="40"/>
      <c r="AX32" s="40"/>
      <c r="AY32" s="40"/>
      <c r="AZ32" s="206"/>
      <c r="BA32" s="206"/>
      <c r="BB32" s="420"/>
      <c r="BC32" s="40"/>
      <c r="BD32" s="40"/>
      <c r="BE32" s="40"/>
      <c r="BF32" s="40"/>
      <c r="BG32" s="207"/>
      <c r="BH32" s="478">
        <f t="shared" si="6"/>
        <v>49</v>
      </c>
      <c r="BI32" s="390">
        <f t="shared" si="7"/>
        <v>1</v>
      </c>
      <c r="BJ32" s="98"/>
      <c r="BL32" s="38" t="s">
        <v>753</v>
      </c>
      <c r="BM32" s="39" t="s">
        <v>352</v>
      </c>
      <c r="BN32" s="40" t="s">
        <v>515</v>
      </c>
      <c r="BO32" s="422">
        <v>2011</v>
      </c>
    </row>
    <row r="33" spans="3:67" ht="17.25" customHeight="1" thickBot="1" x14ac:dyDescent="0.3">
      <c r="C33" s="610" t="s">
        <v>216</v>
      </c>
      <c r="D33" s="611">
        <v>15</v>
      </c>
      <c r="E33" s="1041" t="s">
        <v>11</v>
      </c>
      <c r="F33" s="39" t="s">
        <v>511</v>
      </c>
      <c r="G33" s="39" t="s">
        <v>172</v>
      </c>
      <c r="H33" s="40" t="s">
        <v>515</v>
      </c>
      <c r="I33" s="206">
        <v>2012</v>
      </c>
      <c r="J33" s="420"/>
      <c r="K33" s="40"/>
      <c r="L33" s="40">
        <v>24</v>
      </c>
      <c r="M33" s="37"/>
      <c r="N33" s="37"/>
      <c r="O33" s="40"/>
      <c r="P33" s="40"/>
      <c r="Q33" s="40"/>
      <c r="R33" s="40"/>
      <c r="S33" s="40"/>
      <c r="T33" s="40"/>
      <c r="U33" s="206"/>
      <c r="V33" s="40"/>
      <c r="W33" s="40"/>
      <c r="X33" s="40"/>
      <c r="Y33" s="40"/>
      <c r="Z33" s="40"/>
      <c r="AA33" s="40"/>
      <c r="AB33" s="207"/>
      <c r="AC33" s="422"/>
      <c r="AD33" s="391"/>
      <c r="AE33" s="40"/>
      <c r="AF33" s="206"/>
      <c r="AG33" s="206"/>
      <c r="AH33" s="206"/>
      <c r="AI33" s="206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391"/>
      <c r="AV33" s="40"/>
      <c r="AW33" s="40"/>
      <c r="AX33" s="40"/>
      <c r="AY33" s="40"/>
      <c r="AZ33" s="206"/>
      <c r="BA33" s="206"/>
      <c r="BB33" s="420"/>
      <c r="BC33" s="40"/>
      <c r="BD33" s="40"/>
      <c r="BE33" s="40"/>
      <c r="BF33" s="40"/>
      <c r="BG33" s="207"/>
      <c r="BH33" s="478">
        <f t="shared" si="6"/>
        <v>34</v>
      </c>
      <c r="BI33" s="390">
        <f t="shared" si="7"/>
        <v>1</v>
      </c>
      <c r="BJ33" s="98"/>
      <c r="BL33" s="38" t="s">
        <v>511</v>
      </c>
      <c r="BM33" s="39" t="s">
        <v>172</v>
      </c>
      <c r="BN33" s="40" t="s">
        <v>515</v>
      </c>
      <c r="BO33" s="422">
        <v>2012</v>
      </c>
    </row>
    <row r="34" spans="3:67" ht="17.25" customHeight="1" thickBot="1" x14ac:dyDescent="0.3">
      <c r="C34" s="610" t="s">
        <v>217</v>
      </c>
      <c r="D34" s="655">
        <v>16</v>
      </c>
      <c r="E34" s="1244" t="s">
        <v>11</v>
      </c>
      <c r="F34" s="1127" t="s">
        <v>525</v>
      </c>
      <c r="G34" s="1127" t="s">
        <v>115</v>
      </c>
      <c r="H34" s="1128" t="s">
        <v>515</v>
      </c>
      <c r="I34" s="1131">
        <v>2011</v>
      </c>
      <c r="J34" s="1132"/>
      <c r="K34" s="1128"/>
      <c r="L34" s="1128"/>
      <c r="M34" s="1128"/>
      <c r="N34" s="1245"/>
      <c r="O34" s="1128"/>
      <c r="P34" s="1128"/>
      <c r="Q34" s="1128"/>
      <c r="R34" s="1128"/>
      <c r="S34" s="1128"/>
      <c r="T34" s="1128"/>
      <c r="U34" s="1131"/>
      <c r="V34" s="1128"/>
      <c r="W34" s="1128"/>
      <c r="X34" s="1128"/>
      <c r="Y34" s="1128"/>
      <c r="Z34" s="1128"/>
      <c r="AA34" s="1128"/>
      <c r="AB34" s="1133"/>
      <c r="AC34" s="1129"/>
      <c r="AD34" s="1130"/>
      <c r="AE34" s="1128"/>
      <c r="AF34" s="1131"/>
      <c r="AG34" s="1131"/>
      <c r="AH34" s="1131"/>
      <c r="AI34" s="1131"/>
      <c r="AJ34" s="1128"/>
      <c r="AK34" s="1128"/>
      <c r="AL34" s="1128"/>
      <c r="AM34" s="1128"/>
      <c r="AN34" s="1128"/>
      <c r="AO34" s="1128"/>
      <c r="AP34" s="1128"/>
      <c r="AQ34" s="1128"/>
      <c r="AR34" s="1128"/>
      <c r="AS34" s="1128"/>
      <c r="AT34" s="1128"/>
      <c r="AU34" s="1130"/>
      <c r="AV34" s="1128"/>
      <c r="AW34" s="1128"/>
      <c r="AX34" s="1128"/>
      <c r="AY34" s="1128"/>
      <c r="AZ34" s="1131"/>
      <c r="BA34" s="1131"/>
      <c r="BB34" s="1132"/>
      <c r="BC34" s="1128"/>
      <c r="BD34" s="1128"/>
      <c r="BE34" s="1128"/>
      <c r="BF34" s="1128"/>
      <c r="BG34" s="1133"/>
      <c r="BH34" s="2076">
        <f t="shared" si="6"/>
        <v>0</v>
      </c>
      <c r="BI34" s="2077">
        <f t="shared" si="7"/>
        <v>0</v>
      </c>
      <c r="BJ34" s="659">
        <f>SUM(BI20:BI34)</f>
        <v>65</v>
      </c>
      <c r="BK34" s="508">
        <f>SUM(BH20:BH34)</f>
        <v>5401</v>
      </c>
      <c r="BL34" s="1126" t="s">
        <v>525</v>
      </c>
      <c r="BM34" s="1127" t="s">
        <v>115</v>
      </c>
      <c r="BN34" s="1128" t="s">
        <v>515</v>
      </c>
      <c r="BO34" s="1129">
        <v>2011</v>
      </c>
    </row>
    <row r="35" spans="3:67" ht="17.25" customHeight="1" x14ac:dyDescent="0.25">
      <c r="C35" s="610" t="s">
        <v>218</v>
      </c>
      <c r="D35" s="609">
        <v>1</v>
      </c>
      <c r="E35" s="2078" t="s">
        <v>628</v>
      </c>
      <c r="F35" s="2079" t="s">
        <v>491</v>
      </c>
      <c r="G35" s="2079" t="s">
        <v>133</v>
      </c>
      <c r="H35" s="1261" t="s">
        <v>515</v>
      </c>
      <c r="I35" s="2080">
        <v>2010</v>
      </c>
      <c r="J35" s="2081"/>
      <c r="K35" s="1261"/>
      <c r="L35" s="1261"/>
      <c r="M35" s="1261"/>
      <c r="N35" s="1261"/>
      <c r="O35" s="1261"/>
      <c r="P35" s="1261"/>
      <c r="Q35" s="1261"/>
      <c r="R35" s="1261"/>
      <c r="S35" s="1261"/>
      <c r="T35" s="1261"/>
      <c r="U35" s="1261"/>
      <c r="V35" s="1261"/>
      <c r="W35" s="1261"/>
      <c r="X35" s="1261"/>
      <c r="Y35" s="1261"/>
      <c r="Z35" s="1261"/>
      <c r="AA35" s="1261"/>
      <c r="AB35" s="1261"/>
      <c r="AC35" s="2082"/>
      <c r="AD35" s="2083"/>
      <c r="AE35" s="1261"/>
      <c r="AF35" s="1261"/>
      <c r="AG35" s="1261"/>
      <c r="AH35" s="1261"/>
      <c r="AI35" s="1261"/>
      <c r="AJ35" s="1261"/>
      <c r="AK35" s="1261"/>
      <c r="AL35" s="1261"/>
      <c r="AM35" s="1261"/>
      <c r="AN35" s="1261"/>
      <c r="AO35" s="1261">
        <v>260</v>
      </c>
      <c r="AP35" s="1261"/>
      <c r="AQ35" s="1261"/>
      <c r="AR35" s="1261"/>
      <c r="AS35" s="1261"/>
      <c r="AT35" s="1261"/>
      <c r="AU35" s="2083"/>
      <c r="AV35" s="1261"/>
      <c r="AW35" s="1261"/>
      <c r="AX35" s="1261"/>
      <c r="AY35" s="1261"/>
      <c r="AZ35" s="1261"/>
      <c r="BA35" s="1261"/>
      <c r="BB35" s="2081"/>
      <c r="BC35" s="1261"/>
      <c r="BD35" s="1261"/>
      <c r="BE35" s="1261"/>
      <c r="BF35" s="1261"/>
      <c r="BG35" s="2084"/>
      <c r="BH35" s="1262">
        <f t="shared" si="6"/>
        <v>270</v>
      </c>
      <c r="BI35" s="1263">
        <f t="shared" si="7"/>
        <v>1</v>
      </c>
      <c r="BJ35" s="98"/>
      <c r="BL35" s="2079" t="s">
        <v>491</v>
      </c>
      <c r="BM35" s="2079" t="s">
        <v>133</v>
      </c>
      <c r="BN35" s="1261" t="s">
        <v>515</v>
      </c>
      <c r="BO35" s="2080">
        <v>2010</v>
      </c>
    </row>
    <row r="36" spans="3:67" ht="17.25" customHeight="1" x14ac:dyDescent="0.25">
      <c r="C36" s="610" t="s">
        <v>219</v>
      </c>
      <c r="D36" s="611">
        <v>2</v>
      </c>
      <c r="E36" s="2068" t="s">
        <v>628</v>
      </c>
      <c r="F36" s="2069" t="s">
        <v>826</v>
      </c>
      <c r="G36" s="2069" t="s">
        <v>139</v>
      </c>
      <c r="H36" s="256" t="s">
        <v>515</v>
      </c>
      <c r="I36" s="2070">
        <v>2012</v>
      </c>
      <c r="J36" s="2071"/>
      <c r="K36" s="256">
        <v>23</v>
      </c>
      <c r="L36" s="256"/>
      <c r="M36" s="470"/>
      <c r="N36" s="470"/>
      <c r="O36" s="256"/>
      <c r="P36" s="256"/>
      <c r="Q36" s="256">
        <v>26</v>
      </c>
      <c r="R36" s="256"/>
      <c r="S36" s="256"/>
      <c r="T36" s="256"/>
      <c r="U36" s="256"/>
      <c r="V36" s="256"/>
      <c r="W36" s="256"/>
      <c r="X36" s="256"/>
      <c r="Y36" s="256"/>
      <c r="Z36" s="256"/>
      <c r="AA36" s="256"/>
      <c r="AB36" s="256"/>
      <c r="AC36" s="2072"/>
      <c r="AD36" s="2073"/>
      <c r="AE36" s="256"/>
      <c r="AF36" s="256"/>
      <c r="AG36" s="256">
        <v>30</v>
      </c>
      <c r="AH36" s="256"/>
      <c r="AI36" s="256"/>
      <c r="AJ36" s="256"/>
      <c r="AK36" s="256"/>
      <c r="AL36" s="256"/>
      <c r="AM36" s="256"/>
      <c r="AN36" s="256"/>
      <c r="AO36" s="256"/>
      <c r="AP36" s="256"/>
      <c r="AQ36" s="256"/>
      <c r="AR36" s="256"/>
      <c r="AS36" s="256"/>
      <c r="AT36" s="256"/>
      <c r="AU36" s="2073"/>
      <c r="AV36" s="256"/>
      <c r="AW36" s="256"/>
      <c r="AX36" s="256"/>
      <c r="AY36" s="256"/>
      <c r="AZ36" s="256"/>
      <c r="BA36" s="256"/>
      <c r="BB36" s="2071"/>
      <c r="BC36" s="256"/>
      <c r="BD36" s="256"/>
      <c r="BE36" s="256"/>
      <c r="BF36" s="256">
        <v>10</v>
      </c>
      <c r="BG36" s="2074">
        <v>10</v>
      </c>
      <c r="BH36" s="1799">
        <f t="shared" si="6"/>
        <v>129</v>
      </c>
      <c r="BI36" s="2075">
        <f t="shared" si="7"/>
        <v>5</v>
      </c>
      <c r="BJ36" s="98"/>
      <c r="BL36" s="2069" t="s">
        <v>826</v>
      </c>
      <c r="BM36" s="2069" t="s">
        <v>139</v>
      </c>
      <c r="BN36" s="256" t="s">
        <v>515</v>
      </c>
      <c r="BO36" s="2070">
        <v>2012</v>
      </c>
    </row>
    <row r="37" spans="3:67" ht="17.25" customHeight="1" x14ac:dyDescent="0.25">
      <c r="C37" s="610" t="s">
        <v>220</v>
      </c>
      <c r="D37" s="611">
        <v>3</v>
      </c>
      <c r="E37" s="1034" t="s">
        <v>628</v>
      </c>
      <c r="F37" s="1035" t="s">
        <v>913</v>
      </c>
      <c r="G37" s="1035" t="s">
        <v>899</v>
      </c>
      <c r="H37" s="1396" t="s">
        <v>516</v>
      </c>
      <c r="I37" s="1036">
        <v>2014</v>
      </c>
      <c r="J37" s="1037"/>
      <c r="K37" s="332"/>
      <c r="L37" s="332"/>
      <c r="M37" s="332"/>
      <c r="N37" s="332"/>
      <c r="O37" s="332"/>
      <c r="P37" s="332"/>
      <c r="Q37" s="332"/>
      <c r="R37" s="332"/>
      <c r="S37" s="332"/>
      <c r="T37" s="332"/>
      <c r="U37" s="332"/>
      <c r="V37" s="332"/>
      <c r="W37" s="332"/>
      <c r="X37" s="332">
        <v>26</v>
      </c>
      <c r="Y37" s="332"/>
      <c r="Z37" s="332">
        <v>17</v>
      </c>
      <c r="AA37" s="332"/>
      <c r="AB37" s="332"/>
      <c r="AC37" s="1038"/>
      <c r="AD37" s="1039"/>
      <c r="AE37" s="332"/>
      <c r="AF37" s="332">
        <v>18</v>
      </c>
      <c r="AG37" s="332"/>
      <c r="AH37" s="332"/>
      <c r="AI37" s="332"/>
      <c r="AJ37" s="332"/>
      <c r="AK37" s="332"/>
      <c r="AL37" s="332"/>
      <c r="AM37" s="332"/>
      <c r="AN37" s="332"/>
      <c r="AO37" s="332"/>
      <c r="AP37" s="332"/>
      <c r="AQ37" s="332"/>
      <c r="AR37" s="332"/>
      <c r="AS37" s="332"/>
      <c r="AT37" s="332"/>
      <c r="AU37" s="1039"/>
      <c r="AV37" s="332"/>
      <c r="AW37" s="332"/>
      <c r="AX37" s="332"/>
      <c r="AY37" s="332"/>
      <c r="AZ37" s="332"/>
      <c r="BA37" s="332"/>
      <c r="BB37" s="1037"/>
      <c r="BC37" s="332"/>
      <c r="BD37" s="332"/>
      <c r="BE37" s="332"/>
      <c r="BF37" s="332">
        <v>10</v>
      </c>
      <c r="BG37" s="849">
        <v>10</v>
      </c>
      <c r="BH37" s="311">
        <f t="shared" si="6"/>
        <v>111</v>
      </c>
      <c r="BI37" s="1814">
        <f t="shared" si="7"/>
        <v>5</v>
      </c>
      <c r="BJ37" s="98"/>
      <c r="BL37" s="1035" t="s">
        <v>913</v>
      </c>
      <c r="BM37" s="1035" t="s">
        <v>899</v>
      </c>
      <c r="BN37" s="1396" t="s">
        <v>516</v>
      </c>
      <c r="BO37" s="1036">
        <v>2014</v>
      </c>
    </row>
    <row r="38" spans="3:67" ht="17.25" customHeight="1" x14ac:dyDescent="0.25">
      <c r="C38" s="610" t="s">
        <v>221</v>
      </c>
      <c r="D38" s="611">
        <v>4</v>
      </c>
      <c r="E38" s="681" t="s">
        <v>628</v>
      </c>
      <c r="F38" s="331" t="s">
        <v>912</v>
      </c>
      <c r="G38" s="331" t="s">
        <v>898</v>
      </c>
      <c r="H38" s="1397" t="s">
        <v>516</v>
      </c>
      <c r="I38" s="335">
        <v>2012</v>
      </c>
      <c r="J38" s="424"/>
      <c r="K38" s="255"/>
      <c r="L38" s="255"/>
      <c r="M38" s="332"/>
      <c r="N38" s="332"/>
      <c r="O38" s="255"/>
      <c r="P38" s="255"/>
      <c r="Q38" s="255"/>
      <c r="R38" s="255"/>
      <c r="S38" s="255"/>
      <c r="T38" s="255"/>
      <c r="U38" s="255"/>
      <c r="V38" s="255"/>
      <c r="W38" s="255"/>
      <c r="X38" s="255"/>
      <c r="Y38" s="255">
        <v>24</v>
      </c>
      <c r="Z38" s="255"/>
      <c r="AA38" s="255">
        <v>14</v>
      </c>
      <c r="AB38" s="255"/>
      <c r="AC38" s="425"/>
      <c r="AD38" s="392"/>
      <c r="AE38" s="255"/>
      <c r="AF38" s="255"/>
      <c r="AG38" s="255">
        <v>20</v>
      </c>
      <c r="AH38" s="255"/>
      <c r="AI38" s="255"/>
      <c r="AJ38" s="255"/>
      <c r="AK38" s="255"/>
      <c r="AL38" s="255"/>
      <c r="AM38" s="255"/>
      <c r="AN38" s="255"/>
      <c r="AO38" s="255"/>
      <c r="AP38" s="255"/>
      <c r="AQ38" s="255"/>
      <c r="AR38" s="255"/>
      <c r="AS38" s="255"/>
      <c r="AT38" s="255"/>
      <c r="AU38" s="392"/>
      <c r="AV38" s="255"/>
      <c r="AW38" s="255"/>
      <c r="AX38" s="255"/>
      <c r="AY38" s="255"/>
      <c r="AZ38" s="255"/>
      <c r="BA38" s="255"/>
      <c r="BB38" s="424"/>
      <c r="BC38" s="255"/>
      <c r="BD38" s="255"/>
      <c r="BE38" s="255"/>
      <c r="BF38" s="255">
        <v>10</v>
      </c>
      <c r="BG38" s="1095">
        <v>10</v>
      </c>
      <c r="BH38" s="311">
        <f t="shared" si="6"/>
        <v>108</v>
      </c>
      <c r="BI38" s="1814">
        <f t="shared" si="7"/>
        <v>5</v>
      </c>
      <c r="BJ38" s="98"/>
      <c r="BL38" s="331" t="s">
        <v>912</v>
      </c>
      <c r="BM38" s="331" t="s">
        <v>898</v>
      </c>
      <c r="BN38" s="1397" t="s">
        <v>516</v>
      </c>
      <c r="BO38" s="335">
        <v>2012</v>
      </c>
    </row>
    <row r="39" spans="3:67" ht="17.25" customHeight="1" x14ac:dyDescent="0.25">
      <c r="C39" s="610" t="s">
        <v>222</v>
      </c>
      <c r="D39" s="611">
        <v>5</v>
      </c>
      <c r="E39" s="681" t="s">
        <v>628</v>
      </c>
      <c r="F39" s="331" t="s">
        <v>640</v>
      </c>
      <c r="G39" s="331" t="s">
        <v>83</v>
      </c>
      <c r="H39" s="1397" t="s">
        <v>516</v>
      </c>
      <c r="I39" s="335">
        <v>2011</v>
      </c>
      <c r="J39" s="424"/>
      <c r="K39" s="255"/>
      <c r="L39" s="255"/>
      <c r="M39" s="332"/>
      <c r="N39" s="332"/>
      <c r="O39" s="255"/>
      <c r="P39" s="255"/>
      <c r="Q39" s="255"/>
      <c r="R39" s="255"/>
      <c r="S39" s="255"/>
      <c r="T39" s="255"/>
      <c r="U39" s="255"/>
      <c r="V39" s="255"/>
      <c r="W39" s="255"/>
      <c r="X39" s="255"/>
      <c r="Y39" s="255">
        <v>26</v>
      </c>
      <c r="Z39" s="255"/>
      <c r="AA39" s="255"/>
      <c r="AB39" s="255"/>
      <c r="AC39" s="425"/>
      <c r="AD39" s="392"/>
      <c r="AE39" s="255"/>
      <c r="AF39" s="255"/>
      <c r="AG39" s="255">
        <v>36</v>
      </c>
      <c r="AH39" s="255"/>
      <c r="AI39" s="255"/>
      <c r="AJ39" s="255"/>
      <c r="AK39" s="255"/>
      <c r="AL39" s="255"/>
      <c r="AM39" s="255"/>
      <c r="AN39" s="255"/>
      <c r="AO39" s="255"/>
      <c r="AP39" s="255"/>
      <c r="AQ39" s="255"/>
      <c r="AR39" s="255"/>
      <c r="AS39" s="255"/>
      <c r="AT39" s="255"/>
      <c r="AU39" s="392"/>
      <c r="AV39" s="255"/>
      <c r="AW39" s="255"/>
      <c r="AX39" s="255"/>
      <c r="AY39" s="255"/>
      <c r="AZ39" s="255"/>
      <c r="BA39" s="255"/>
      <c r="BB39" s="424"/>
      <c r="BC39" s="255"/>
      <c r="BD39" s="255"/>
      <c r="BE39" s="255"/>
      <c r="BF39" s="255"/>
      <c r="BG39" s="1095"/>
      <c r="BH39" s="311">
        <f t="shared" si="6"/>
        <v>82</v>
      </c>
      <c r="BI39" s="1814">
        <f t="shared" si="7"/>
        <v>2</v>
      </c>
      <c r="BJ39" s="98"/>
      <c r="BL39" s="331" t="s">
        <v>640</v>
      </c>
      <c r="BM39" s="331" t="s">
        <v>83</v>
      </c>
      <c r="BN39" s="1397" t="s">
        <v>516</v>
      </c>
      <c r="BO39" s="335">
        <v>2011</v>
      </c>
    </row>
    <row r="40" spans="3:67" ht="17.25" customHeight="1" x14ac:dyDescent="0.25">
      <c r="C40" s="610" t="s">
        <v>223</v>
      </c>
      <c r="D40" s="611">
        <v>6</v>
      </c>
      <c r="E40" s="681" t="s">
        <v>628</v>
      </c>
      <c r="F40" s="331" t="s">
        <v>900</v>
      </c>
      <c r="G40" s="331" t="s">
        <v>82</v>
      </c>
      <c r="H40" s="1397" t="s">
        <v>516</v>
      </c>
      <c r="I40" s="335">
        <v>2011</v>
      </c>
      <c r="J40" s="424"/>
      <c r="K40" s="255"/>
      <c r="L40" s="255"/>
      <c r="M40" s="332"/>
      <c r="N40" s="332"/>
      <c r="O40" s="255"/>
      <c r="P40" s="255"/>
      <c r="Q40" s="255"/>
      <c r="R40" s="255"/>
      <c r="S40" s="255"/>
      <c r="T40" s="255"/>
      <c r="U40" s="255"/>
      <c r="V40" s="255"/>
      <c r="W40" s="255"/>
      <c r="X40" s="255"/>
      <c r="Y40" s="255">
        <v>17</v>
      </c>
      <c r="Z40" s="255"/>
      <c r="AA40" s="255"/>
      <c r="AB40" s="255"/>
      <c r="AC40" s="425"/>
      <c r="AD40" s="392"/>
      <c r="AE40" s="255"/>
      <c r="AF40" s="255"/>
      <c r="AG40" s="255">
        <v>26</v>
      </c>
      <c r="AH40" s="255"/>
      <c r="AI40" s="255"/>
      <c r="AJ40" s="255"/>
      <c r="AK40" s="255"/>
      <c r="AL40" s="255"/>
      <c r="AM40" s="255"/>
      <c r="AN40" s="255"/>
      <c r="AO40" s="255"/>
      <c r="AP40" s="255"/>
      <c r="AQ40" s="255"/>
      <c r="AR40" s="255"/>
      <c r="AS40" s="255"/>
      <c r="AT40" s="255"/>
      <c r="AU40" s="392"/>
      <c r="AV40" s="255"/>
      <c r="AW40" s="255"/>
      <c r="AX40" s="255"/>
      <c r="AY40" s="255"/>
      <c r="AZ40" s="255"/>
      <c r="BA40" s="255"/>
      <c r="BB40" s="424"/>
      <c r="BC40" s="255"/>
      <c r="BD40" s="255"/>
      <c r="BE40" s="255"/>
      <c r="BF40" s="255"/>
      <c r="BG40" s="1095"/>
      <c r="BH40" s="311">
        <f t="shared" si="6"/>
        <v>63</v>
      </c>
      <c r="BI40" s="1814">
        <f t="shared" si="7"/>
        <v>2</v>
      </c>
      <c r="BJ40" s="98"/>
      <c r="BL40" s="331" t="s">
        <v>900</v>
      </c>
      <c r="BM40" s="331" t="s">
        <v>82</v>
      </c>
      <c r="BN40" s="1397" t="s">
        <v>516</v>
      </c>
      <c r="BO40" s="335">
        <v>2011</v>
      </c>
    </row>
    <row r="41" spans="3:67" ht="17.25" customHeight="1" x14ac:dyDescent="0.25">
      <c r="C41" s="610" t="s">
        <v>224</v>
      </c>
      <c r="D41" s="611">
        <v>7</v>
      </c>
      <c r="E41" s="681" t="s">
        <v>628</v>
      </c>
      <c r="F41" s="331" t="s">
        <v>836</v>
      </c>
      <c r="G41" s="331" t="s">
        <v>837</v>
      </c>
      <c r="H41" s="255" t="s">
        <v>515</v>
      </c>
      <c r="I41" s="335">
        <v>2014</v>
      </c>
      <c r="J41" s="424">
        <v>45</v>
      </c>
      <c r="K41" s="255"/>
      <c r="L41" s="255"/>
      <c r="M41" s="332"/>
      <c r="N41" s="332"/>
      <c r="O41" s="255"/>
      <c r="P41" s="255"/>
      <c r="Q41" s="255"/>
      <c r="R41" s="255"/>
      <c r="S41" s="255"/>
      <c r="T41" s="255"/>
      <c r="U41" s="255"/>
      <c r="V41" s="255"/>
      <c r="W41" s="255"/>
      <c r="X41" s="255"/>
      <c r="Y41" s="255"/>
      <c r="Z41" s="255"/>
      <c r="AA41" s="255"/>
      <c r="AB41" s="255"/>
      <c r="AC41" s="425"/>
      <c r="AD41" s="392"/>
      <c r="AE41" s="255"/>
      <c r="AF41" s="255"/>
      <c r="AG41" s="255"/>
      <c r="AH41" s="255"/>
      <c r="AI41" s="255"/>
      <c r="AJ41" s="255"/>
      <c r="AK41" s="255"/>
      <c r="AL41" s="255"/>
      <c r="AM41" s="255"/>
      <c r="AN41" s="255"/>
      <c r="AO41" s="255"/>
      <c r="AP41" s="255"/>
      <c r="AQ41" s="255"/>
      <c r="AR41" s="255"/>
      <c r="AS41" s="255"/>
      <c r="AT41" s="255"/>
      <c r="AU41" s="392"/>
      <c r="AV41" s="255"/>
      <c r="AW41" s="255"/>
      <c r="AX41" s="255"/>
      <c r="AY41" s="255"/>
      <c r="AZ41" s="255"/>
      <c r="BA41" s="255"/>
      <c r="BB41" s="424"/>
      <c r="BC41" s="255"/>
      <c r="BD41" s="255"/>
      <c r="BE41" s="255"/>
      <c r="BF41" s="255"/>
      <c r="BG41" s="1095"/>
      <c r="BH41" s="311">
        <f t="shared" si="6"/>
        <v>55</v>
      </c>
      <c r="BI41" s="1814">
        <f t="shared" si="7"/>
        <v>1</v>
      </c>
      <c r="BJ41" s="98"/>
      <c r="BL41" s="331" t="s">
        <v>836</v>
      </c>
      <c r="BM41" s="331" t="s">
        <v>837</v>
      </c>
      <c r="BN41" s="255" t="s">
        <v>515</v>
      </c>
      <c r="BO41" s="335">
        <v>2014</v>
      </c>
    </row>
    <row r="42" spans="3:67" ht="17.25" customHeight="1" x14ac:dyDescent="0.25">
      <c r="C42" s="610" t="s">
        <v>225</v>
      </c>
      <c r="D42" s="611">
        <v>8</v>
      </c>
      <c r="E42" s="681" t="s">
        <v>628</v>
      </c>
      <c r="F42" s="331" t="s">
        <v>718</v>
      </c>
      <c r="G42" s="331" t="s">
        <v>73</v>
      </c>
      <c r="H42" s="255" t="s">
        <v>515</v>
      </c>
      <c r="I42" s="335">
        <v>2011</v>
      </c>
      <c r="J42" s="424"/>
      <c r="K42" s="255">
        <v>35</v>
      </c>
      <c r="L42" s="255"/>
      <c r="M42" s="332"/>
      <c r="N42" s="332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5"/>
      <c r="Z42" s="255"/>
      <c r="AA42" s="255"/>
      <c r="AB42" s="255"/>
      <c r="AC42" s="425"/>
      <c r="AD42" s="392"/>
      <c r="AE42" s="255"/>
      <c r="AF42" s="255"/>
      <c r="AG42" s="255"/>
      <c r="AH42" s="255"/>
      <c r="AI42" s="255"/>
      <c r="AJ42" s="255"/>
      <c r="AK42" s="255"/>
      <c r="AL42" s="255"/>
      <c r="AM42" s="255"/>
      <c r="AN42" s="255"/>
      <c r="AO42" s="255"/>
      <c r="AP42" s="255"/>
      <c r="AQ42" s="255"/>
      <c r="AR42" s="255"/>
      <c r="AS42" s="255"/>
      <c r="AT42" s="255"/>
      <c r="AU42" s="392"/>
      <c r="AV42" s="255"/>
      <c r="AW42" s="255"/>
      <c r="AX42" s="255"/>
      <c r="AY42" s="255"/>
      <c r="AZ42" s="255"/>
      <c r="BA42" s="255"/>
      <c r="BB42" s="424"/>
      <c r="BC42" s="255"/>
      <c r="BD42" s="255"/>
      <c r="BE42" s="255"/>
      <c r="BF42" s="255"/>
      <c r="BG42" s="1095"/>
      <c r="BH42" s="311">
        <f t="shared" si="6"/>
        <v>45</v>
      </c>
      <c r="BI42" s="1814">
        <f t="shared" si="7"/>
        <v>1</v>
      </c>
      <c r="BJ42" s="98"/>
      <c r="BL42" s="331" t="s">
        <v>718</v>
      </c>
      <c r="BM42" s="331" t="s">
        <v>73</v>
      </c>
      <c r="BN42" s="255" t="s">
        <v>515</v>
      </c>
      <c r="BO42" s="335">
        <v>2011</v>
      </c>
    </row>
    <row r="43" spans="3:67" ht="17.25" customHeight="1" x14ac:dyDescent="0.25">
      <c r="C43" s="610" t="s">
        <v>226</v>
      </c>
      <c r="D43" s="611">
        <v>9</v>
      </c>
      <c r="E43" s="681" t="s">
        <v>628</v>
      </c>
      <c r="F43" s="331" t="s">
        <v>926</v>
      </c>
      <c r="G43" s="331" t="s">
        <v>138</v>
      </c>
      <c r="H43" s="1397" t="s">
        <v>516</v>
      </c>
      <c r="I43" s="335">
        <v>2012</v>
      </c>
      <c r="J43" s="1037"/>
      <c r="K43" s="332"/>
      <c r="L43" s="332"/>
      <c r="M43" s="332"/>
      <c r="N43" s="332"/>
      <c r="O43" s="332"/>
      <c r="P43" s="332"/>
      <c r="Q43" s="332"/>
      <c r="R43" s="332"/>
      <c r="S43" s="332"/>
      <c r="T43" s="332"/>
      <c r="U43" s="332"/>
      <c r="V43" s="332"/>
      <c r="W43" s="332"/>
      <c r="X43" s="332"/>
      <c r="Y43" s="255">
        <v>16</v>
      </c>
      <c r="Z43" s="332"/>
      <c r="AA43" s="332"/>
      <c r="AB43" s="332"/>
      <c r="AC43" s="1038"/>
      <c r="AD43" s="1039"/>
      <c r="AE43" s="332"/>
      <c r="AF43" s="332"/>
      <c r="AG43" s="332"/>
      <c r="AH43" s="332"/>
      <c r="AI43" s="332"/>
      <c r="AJ43" s="332"/>
      <c r="AK43" s="332"/>
      <c r="AL43" s="332"/>
      <c r="AM43" s="332"/>
      <c r="AN43" s="332"/>
      <c r="AO43" s="332"/>
      <c r="AP43" s="332"/>
      <c r="AQ43" s="332"/>
      <c r="AR43" s="332"/>
      <c r="AS43" s="332"/>
      <c r="AT43" s="332"/>
      <c r="AU43" s="1039"/>
      <c r="AV43" s="332"/>
      <c r="AW43" s="332"/>
      <c r="AX43" s="332"/>
      <c r="AY43" s="332"/>
      <c r="AZ43" s="332"/>
      <c r="BA43" s="332"/>
      <c r="BB43" s="1037"/>
      <c r="BC43" s="332"/>
      <c r="BD43" s="332"/>
      <c r="BE43" s="332"/>
      <c r="BF43" s="332"/>
      <c r="BG43" s="849"/>
      <c r="BH43" s="311">
        <f t="shared" si="6"/>
        <v>26</v>
      </c>
      <c r="BI43" s="1814">
        <f t="shared" si="7"/>
        <v>1</v>
      </c>
      <c r="BJ43" s="98"/>
      <c r="BL43" s="331" t="s">
        <v>926</v>
      </c>
      <c r="BM43" s="331" t="s">
        <v>138</v>
      </c>
      <c r="BN43" s="1397" t="s">
        <v>516</v>
      </c>
      <c r="BO43" s="335">
        <v>2012</v>
      </c>
    </row>
    <row r="44" spans="3:67" ht="17.25" customHeight="1" x14ac:dyDescent="0.25">
      <c r="C44" s="610"/>
      <c r="D44" s="611">
        <v>10</v>
      </c>
      <c r="E44" s="681" t="s">
        <v>628</v>
      </c>
      <c r="F44" s="331" t="s">
        <v>900</v>
      </c>
      <c r="G44" s="331" t="s">
        <v>179</v>
      </c>
      <c r="H44" s="1397" t="s">
        <v>516</v>
      </c>
      <c r="I44" s="335">
        <v>2018</v>
      </c>
      <c r="J44" s="424"/>
      <c r="K44" s="255"/>
      <c r="L44" s="255"/>
      <c r="M44" s="332"/>
      <c r="N44" s="332"/>
      <c r="O44" s="255"/>
      <c r="P44" s="255"/>
      <c r="Q44" s="255"/>
      <c r="R44" s="255"/>
      <c r="S44" s="255"/>
      <c r="T44" s="255"/>
      <c r="U44" s="255"/>
      <c r="V44" s="255"/>
      <c r="W44" s="255"/>
      <c r="X44" s="255"/>
      <c r="Y44" s="255"/>
      <c r="Z44" s="255"/>
      <c r="AA44" s="255"/>
      <c r="AB44" s="255"/>
      <c r="AC44" s="425"/>
      <c r="AD44" s="392"/>
      <c r="AE44" s="255"/>
      <c r="AF44" s="255"/>
      <c r="AG44" s="255"/>
      <c r="AH44" s="255"/>
      <c r="AI44" s="255"/>
      <c r="AJ44" s="255"/>
      <c r="AK44" s="255"/>
      <c r="AL44" s="255"/>
      <c r="AM44" s="255"/>
      <c r="AN44" s="255"/>
      <c r="AO44" s="255"/>
      <c r="AP44" s="255"/>
      <c r="AQ44" s="255"/>
      <c r="AR44" s="255"/>
      <c r="AS44" s="255"/>
      <c r="AT44" s="255"/>
      <c r="AU44" s="392"/>
      <c r="AV44" s="255"/>
      <c r="AW44" s="255"/>
      <c r="AX44" s="255"/>
      <c r="AY44" s="255"/>
      <c r="AZ44" s="255"/>
      <c r="BA44" s="255"/>
      <c r="BB44" s="424"/>
      <c r="BC44" s="255"/>
      <c r="BD44" s="255"/>
      <c r="BE44" s="255"/>
      <c r="BF44" s="255">
        <v>10</v>
      </c>
      <c r="BG44" s="1095">
        <v>10</v>
      </c>
      <c r="BH44" s="311">
        <f t="shared" si="6"/>
        <v>20</v>
      </c>
      <c r="BI44" s="1814">
        <f t="shared" si="7"/>
        <v>2</v>
      </c>
      <c r="BJ44" s="98"/>
      <c r="BL44" s="331" t="s">
        <v>900</v>
      </c>
      <c r="BM44" s="331" t="s">
        <v>179</v>
      </c>
      <c r="BN44" s="1397" t="s">
        <v>516</v>
      </c>
      <c r="BO44" s="335">
        <v>2018</v>
      </c>
    </row>
    <row r="45" spans="3:67" ht="17.25" customHeight="1" thickBot="1" x14ac:dyDescent="0.3">
      <c r="C45" s="610" t="s">
        <v>227</v>
      </c>
      <c r="D45" s="611">
        <v>11</v>
      </c>
      <c r="E45" s="681" t="s">
        <v>628</v>
      </c>
      <c r="F45" s="331" t="s">
        <v>644</v>
      </c>
      <c r="G45" s="331" t="s">
        <v>82</v>
      </c>
      <c r="H45" s="255" t="s">
        <v>515</v>
      </c>
      <c r="I45" s="335">
        <v>2010</v>
      </c>
      <c r="J45" s="424"/>
      <c r="K45" s="255"/>
      <c r="L45" s="255"/>
      <c r="M45" s="332"/>
      <c r="N45" s="332"/>
      <c r="O45" s="255"/>
      <c r="P45" s="255"/>
      <c r="Q45" s="255"/>
      <c r="R45" s="255"/>
      <c r="S45" s="255"/>
      <c r="T45" s="255"/>
      <c r="U45" s="255"/>
      <c r="V45" s="255"/>
      <c r="W45" s="255"/>
      <c r="X45" s="255"/>
      <c r="Y45" s="255"/>
      <c r="Z45" s="255"/>
      <c r="AA45" s="255"/>
      <c r="AB45" s="255"/>
      <c r="AC45" s="425"/>
      <c r="AD45" s="392"/>
      <c r="AE45" s="255"/>
      <c r="AF45" s="255"/>
      <c r="AG45" s="255"/>
      <c r="AH45" s="255"/>
      <c r="AI45" s="255"/>
      <c r="AJ45" s="255"/>
      <c r="AK45" s="255"/>
      <c r="AL45" s="255"/>
      <c r="AM45" s="255"/>
      <c r="AN45" s="255"/>
      <c r="AO45" s="255"/>
      <c r="AP45" s="255"/>
      <c r="AQ45" s="255"/>
      <c r="AR45" s="255"/>
      <c r="AS45" s="255"/>
      <c r="AT45" s="255"/>
      <c r="AU45" s="392"/>
      <c r="AV45" s="255"/>
      <c r="AW45" s="255"/>
      <c r="AX45" s="255"/>
      <c r="AY45" s="255"/>
      <c r="AZ45" s="255"/>
      <c r="BA45" s="255"/>
      <c r="BB45" s="424"/>
      <c r="BC45" s="255"/>
      <c r="BD45" s="255"/>
      <c r="BE45" s="255"/>
      <c r="BF45" s="255">
        <v>10</v>
      </c>
      <c r="BG45" s="1095">
        <v>10</v>
      </c>
      <c r="BH45" s="311">
        <f t="shared" si="6"/>
        <v>20</v>
      </c>
      <c r="BI45" s="1814">
        <f t="shared" si="7"/>
        <v>2</v>
      </c>
      <c r="BJ45" s="98"/>
      <c r="BL45" s="331" t="s">
        <v>644</v>
      </c>
      <c r="BM45" s="331" t="s">
        <v>82</v>
      </c>
      <c r="BN45" s="255" t="s">
        <v>515</v>
      </c>
      <c r="BO45" s="335">
        <v>2010</v>
      </c>
    </row>
    <row r="46" spans="3:67" ht="17.25" customHeight="1" thickBot="1" x14ac:dyDescent="0.3">
      <c r="C46" s="610" t="s">
        <v>228</v>
      </c>
      <c r="D46" s="613">
        <v>12</v>
      </c>
      <c r="E46" s="682" t="s">
        <v>628</v>
      </c>
      <c r="F46" s="333" t="s">
        <v>640</v>
      </c>
      <c r="G46" s="333" t="s">
        <v>90</v>
      </c>
      <c r="H46" s="334" t="s">
        <v>515</v>
      </c>
      <c r="I46" s="336">
        <v>2010</v>
      </c>
      <c r="J46" s="1810"/>
      <c r="K46" s="334"/>
      <c r="L46" s="334"/>
      <c r="M46" s="294"/>
      <c r="N46" s="294"/>
      <c r="O46" s="334"/>
      <c r="P46" s="334"/>
      <c r="Q46" s="334"/>
      <c r="R46" s="334"/>
      <c r="S46" s="334"/>
      <c r="T46" s="334"/>
      <c r="U46" s="334"/>
      <c r="V46" s="334"/>
      <c r="W46" s="334"/>
      <c r="X46" s="334"/>
      <c r="Y46" s="334"/>
      <c r="Z46" s="334"/>
      <c r="AA46" s="334"/>
      <c r="AB46" s="334"/>
      <c r="AC46" s="1811"/>
      <c r="AD46" s="1812"/>
      <c r="AE46" s="334"/>
      <c r="AF46" s="334"/>
      <c r="AG46" s="334"/>
      <c r="AH46" s="334"/>
      <c r="AI46" s="334"/>
      <c r="AJ46" s="334"/>
      <c r="AK46" s="334"/>
      <c r="AL46" s="334"/>
      <c r="AM46" s="334"/>
      <c r="AN46" s="334"/>
      <c r="AO46" s="334"/>
      <c r="AP46" s="334"/>
      <c r="AQ46" s="334"/>
      <c r="AR46" s="334"/>
      <c r="AS46" s="334"/>
      <c r="AT46" s="334"/>
      <c r="AU46" s="1812"/>
      <c r="AV46" s="334"/>
      <c r="AW46" s="334"/>
      <c r="AX46" s="334"/>
      <c r="AY46" s="334"/>
      <c r="AZ46" s="334"/>
      <c r="BA46" s="334"/>
      <c r="BB46" s="1810"/>
      <c r="BC46" s="334"/>
      <c r="BD46" s="334"/>
      <c r="BE46" s="334"/>
      <c r="BF46" s="334"/>
      <c r="BG46" s="1813">
        <v>10</v>
      </c>
      <c r="BH46" s="859">
        <f t="shared" si="6"/>
        <v>10</v>
      </c>
      <c r="BI46" s="1815">
        <f t="shared" si="7"/>
        <v>1</v>
      </c>
      <c r="BJ46" s="614">
        <f>SUM(BI36:BI46)</f>
        <v>27</v>
      </c>
      <c r="BK46" s="509">
        <f>SUM(BH36:BH46)</f>
        <v>669</v>
      </c>
      <c r="BL46" s="333" t="s">
        <v>640</v>
      </c>
      <c r="BM46" s="333" t="s">
        <v>90</v>
      </c>
      <c r="BN46" s="334" t="s">
        <v>515</v>
      </c>
      <c r="BO46" s="336">
        <v>2010</v>
      </c>
    </row>
    <row r="47" spans="3:67" ht="17.25" customHeight="1" x14ac:dyDescent="0.25">
      <c r="C47" s="610" t="s">
        <v>229</v>
      </c>
      <c r="D47" s="616">
        <v>1</v>
      </c>
      <c r="E47" s="1246" t="s">
        <v>8</v>
      </c>
      <c r="F47" s="1247" t="s">
        <v>1001</v>
      </c>
      <c r="G47" s="1247" t="s">
        <v>631</v>
      </c>
      <c r="H47" s="256" t="s">
        <v>516</v>
      </c>
      <c r="I47" s="1248">
        <v>2014</v>
      </c>
      <c r="J47" s="1249"/>
      <c r="K47" s="1250"/>
      <c r="L47" s="1250"/>
      <c r="M47" s="1250"/>
      <c r="N47" s="1250"/>
      <c r="O47" s="1250"/>
      <c r="P47" s="1250"/>
      <c r="Q47" s="1250"/>
      <c r="R47" s="1250"/>
      <c r="S47" s="1250"/>
      <c r="T47" s="1250"/>
      <c r="U47" s="1248"/>
      <c r="V47" s="1250"/>
      <c r="W47" s="1250"/>
      <c r="X47" s="1250"/>
      <c r="Y47" s="1250"/>
      <c r="Z47" s="1250"/>
      <c r="AA47" s="1250"/>
      <c r="AB47" s="1251"/>
      <c r="AC47" s="1252"/>
      <c r="AD47" s="1253"/>
      <c r="AE47" s="1250"/>
      <c r="AF47" s="1248">
        <v>65</v>
      </c>
      <c r="AG47" s="1248"/>
      <c r="AH47" s="1248"/>
      <c r="AI47" s="1248"/>
      <c r="AJ47" s="1254">
        <v>54</v>
      </c>
      <c r="AK47" s="1254"/>
      <c r="AL47" s="1254">
        <v>51</v>
      </c>
      <c r="AM47" s="1254"/>
      <c r="AN47" s="1254"/>
      <c r="AO47" s="1254"/>
      <c r="AP47" s="1254"/>
      <c r="AQ47" s="1254"/>
      <c r="AR47" s="1254"/>
      <c r="AS47" s="1254"/>
      <c r="AT47" s="1254"/>
      <c r="AU47" s="1255"/>
      <c r="AV47" s="1254"/>
      <c r="AW47" s="1254"/>
      <c r="AX47" s="1254"/>
      <c r="AY47" s="1254"/>
      <c r="AZ47" s="1256"/>
      <c r="BA47" s="1256"/>
      <c r="BB47" s="1257"/>
      <c r="BC47" s="1254"/>
      <c r="BD47" s="1254"/>
      <c r="BE47" s="1254"/>
      <c r="BF47" s="1254"/>
      <c r="BG47" s="1258"/>
      <c r="BH47" s="1259">
        <f t="shared" ref="BH47:BH59" si="8">SUM(J47:BA47)+(BI47*10)</f>
        <v>200</v>
      </c>
      <c r="BI47" s="1260">
        <f t="shared" ref="BI47:BI57" si="9">COUNTA(J47:BG47)</f>
        <v>3</v>
      </c>
      <c r="BJ47" s="98"/>
      <c r="BL47" s="1979" t="s">
        <v>1001</v>
      </c>
      <c r="BM47" s="1247" t="s">
        <v>631</v>
      </c>
      <c r="BN47" s="256" t="s">
        <v>516</v>
      </c>
      <c r="BO47" s="1252">
        <v>2014</v>
      </c>
    </row>
    <row r="48" spans="3:67" ht="17.25" customHeight="1" x14ac:dyDescent="0.25">
      <c r="C48" s="610" t="s">
        <v>230</v>
      </c>
      <c r="D48" s="616">
        <v>2</v>
      </c>
      <c r="E48" s="1246" t="s">
        <v>8</v>
      </c>
      <c r="F48" s="1247" t="s">
        <v>1005</v>
      </c>
      <c r="G48" s="1247" t="s">
        <v>75</v>
      </c>
      <c r="H48" s="256" t="s">
        <v>516</v>
      </c>
      <c r="I48" s="1248">
        <v>2013</v>
      </c>
      <c r="J48" s="1249"/>
      <c r="K48" s="1250"/>
      <c r="L48" s="1250"/>
      <c r="M48" s="1250"/>
      <c r="N48" s="1250"/>
      <c r="O48" s="1250"/>
      <c r="P48" s="1250"/>
      <c r="Q48" s="1250"/>
      <c r="R48" s="1250"/>
      <c r="S48" s="1250"/>
      <c r="T48" s="1250"/>
      <c r="U48" s="1248"/>
      <c r="V48" s="1250"/>
      <c r="W48" s="1250"/>
      <c r="X48" s="1250"/>
      <c r="Y48" s="1250"/>
      <c r="Z48" s="1250"/>
      <c r="AA48" s="1250"/>
      <c r="AB48" s="1251"/>
      <c r="AC48" s="1252"/>
      <c r="AD48" s="1253"/>
      <c r="AE48" s="1250"/>
      <c r="AF48" s="1248">
        <v>32</v>
      </c>
      <c r="AG48" s="1248"/>
      <c r="AH48" s="1248"/>
      <c r="AI48" s="1248"/>
      <c r="AJ48" s="1254">
        <v>70</v>
      </c>
      <c r="AK48" s="1254"/>
      <c r="AL48" s="1254">
        <v>63</v>
      </c>
      <c r="AM48" s="1254"/>
      <c r="AN48" s="1254"/>
      <c r="AO48" s="1254"/>
      <c r="AP48" s="1254"/>
      <c r="AQ48" s="1254"/>
      <c r="AR48" s="1254"/>
      <c r="AS48" s="1254"/>
      <c r="AT48" s="1254"/>
      <c r="AU48" s="1255"/>
      <c r="AV48" s="1254"/>
      <c r="AW48" s="1254"/>
      <c r="AX48" s="1254"/>
      <c r="AY48" s="1254"/>
      <c r="AZ48" s="1256"/>
      <c r="BA48" s="1256"/>
      <c r="BB48" s="1257"/>
      <c r="BC48" s="1254"/>
      <c r="BD48" s="1254"/>
      <c r="BE48" s="1254"/>
      <c r="BF48" s="1254"/>
      <c r="BG48" s="1258"/>
      <c r="BH48" s="1259">
        <f t="shared" ref="BH48:BH56" si="10">SUM(J48:BA48)+(BI48*10)</f>
        <v>195</v>
      </c>
      <c r="BI48" s="1260">
        <f t="shared" ref="BI48:BI56" si="11">COUNTA(J48:BG48)</f>
        <v>3</v>
      </c>
      <c r="BJ48" s="98"/>
      <c r="BL48" s="1979" t="s">
        <v>1005</v>
      </c>
      <c r="BM48" s="1247" t="s">
        <v>75</v>
      </c>
      <c r="BN48" s="256" t="s">
        <v>516</v>
      </c>
      <c r="BO48" s="1252">
        <v>2013</v>
      </c>
    </row>
    <row r="49" spans="3:67" ht="17.25" customHeight="1" x14ac:dyDescent="0.25">
      <c r="C49" s="610" t="s">
        <v>231</v>
      </c>
      <c r="D49" s="616">
        <v>3</v>
      </c>
      <c r="E49" s="1246" t="s">
        <v>8</v>
      </c>
      <c r="F49" s="1247" t="s">
        <v>1002</v>
      </c>
      <c r="G49" s="1247" t="s">
        <v>83</v>
      </c>
      <c r="H49" s="256" t="s">
        <v>516</v>
      </c>
      <c r="I49" s="1248">
        <v>2013</v>
      </c>
      <c r="J49" s="1249"/>
      <c r="K49" s="1250"/>
      <c r="L49" s="1250"/>
      <c r="M49" s="1250"/>
      <c r="N49" s="1250"/>
      <c r="O49" s="1250"/>
      <c r="P49" s="1250"/>
      <c r="Q49" s="1250"/>
      <c r="R49" s="1250"/>
      <c r="S49" s="1250"/>
      <c r="T49" s="1250"/>
      <c r="U49" s="1248"/>
      <c r="V49" s="1250"/>
      <c r="W49" s="1250"/>
      <c r="X49" s="1250"/>
      <c r="Y49" s="1250"/>
      <c r="Z49" s="1250"/>
      <c r="AA49" s="1250"/>
      <c r="AB49" s="1251"/>
      <c r="AC49" s="1252"/>
      <c r="AD49" s="1253"/>
      <c r="AE49" s="1250"/>
      <c r="AF49" s="1248">
        <v>57</v>
      </c>
      <c r="AG49" s="1248"/>
      <c r="AH49" s="1248"/>
      <c r="AI49" s="1248"/>
      <c r="AJ49" s="1254"/>
      <c r="AK49" s="1254"/>
      <c r="AL49" s="1254"/>
      <c r="AM49" s="1254"/>
      <c r="AN49" s="1254"/>
      <c r="AO49" s="1254"/>
      <c r="AP49" s="1254"/>
      <c r="AQ49" s="1254"/>
      <c r="AR49" s="1254"/>
      <c r="AS49" s="1254"/>
      <c r="AT49" s="1254"/>
      <c r="AU49" s="1255"/>
      <c r="AV49" s="1254"/>
      <c r="AW49" s="1254"/>
      <c r="AX49" s="1254"/>
      <c r="AY49" s="1254"/>
      <c r="AZ49" s="1256"/>
      <c r="BA49" s="1256"/>
      <c r="BB49" s="1257"/>
      <c r="BC49" s="1254"/>
      <c r="BD49" s="1254"/>
      <c r="BE49" s="1254"/>
      <c r="BF49" s="1254"/>
      <c r="BG49" s="1258"/>
      <c r="BH49" s="1259">
        <f t="shared" si="10"/>
        <v>67</v>
      </c>
      <c r="BI49" s="1260">
        <f t="shared" si="11"/>
        <v>1</v>
      </c>
      <c r="BJ49" s="98"/>
      <c r="BL49" s="1979" t="s">
        <v>1002</v>
      </c>
      <c r="BM49" s="1247" t="s">
        <v>83</v>
      </c>
      <c r="BN49" s="256" t="s">
        <v>516</v>
      </c>
      <c r="BO49" s="1252">
        <v>2013</v>
      </c>
    </row>
    <row r="50" spans="3:67" ht="17.25" customHeight="1" x14ac:dyDescent="0.25">
      <c r="C50" s="610" t="s">
        <v>232</v>
      </c>
      <c r="D50" s="616">
        <v>4</v>
      </c>
      <c r="E50" s="1246" t="s">
        <v>8</v>
      </c>
      <c r="F50" s="1247" t="s">
        <v>1059</v>
      </c>
      <c r="G50" s="1247" t="s">
        <v>90</v>
      </c>
      <c r="H50" s="256" t="s">
        <v>516</v>
      </c>
      <c r="I50" s="1248">
        <v>2013</v>
      </c>
      <c r="J50" s="1586"/>
      <c r="K50" s="1587"/>
      <c r="L50" s="1587"/>
      <c r="M50" s="1587"/>
      <c r="N50" s="1587"/>
      <c r="O50" s="1587"/>
      <c r="P50" s="1587"/>
      <c r="Q50" s="1587"/>
      <c r="R50" s="1587"/>
      <c r="S50" s="1587"/>
      <c r="T50" s="1587"/>
      <c r="U50" s="1588"/>
      <c r="V50" s="1587"/>
      <c r="W50" s="1587"/>
      <c r="X50" s="1587"/>
      <c r="Y50" s="1587"/>
      <c r="Z50" s="1587"/>
      <c r="AA50" s="1587"/>
      <c r="AB50" s="1589"/>
      <c r="AC50" s="1590"/>
      <c r="AD50" s="1260"/>
      <c r="AE50" s="1587"/>
      <c r="AF50" s="1248"/>
      <c r="AG50" s="1248"/>
      <c r="AH50" s="1248"/>
      <c r="AI50" s="1248"/>
      <c r="AJ50" s="1250">
        <v>51</v>
      </c>
      <c r="AK50" s="1250"/>
      <c r="AL50" s="1250"/>
      <c r="AM50" s="1250"/>
      <c r="AN50" s="1250"/>
      <c r="AO50" s="1250"/>
      <c r="AP50" s="1250"/>
      <c r="AQ50" s="1250"/>
      <c r="AR50" s="1250"/>
      <c r="AS50" s="1250"/>
      <c r="AT50" s="1250"/>
      <c r="AU50" s="1253"/>
      <c r="AV50" s="1250"/>
      <c r="AW50" s="1250"/>
      <c r="AX50" s="1250"/>
      <c r="AY50" s="1250"/>
      <c r="AZ50" s="1248"/>
      <c r="BA50" s="1248"/>
      <c r="BB50" s="1249"/>
      <c r="BC50" s="1250"/>
      <c r="BD50" s="1250"/>
      <c r="BE50" s="1250"/>
      <c r="BF50" s="1250"/>
      <c r="BG50" s="1251"/>
      <c r="BH50" s="1259">
        <f t="shared" si="10"/>
        <v>61</v>
      </c>
      <c r="BI50" s="1260">
        <f t="shared" si="11"/>
        <v>1</v>
      </c>
      <c r="BJ50" s="98"/>
      <c r="BL50" s="1979" t="s">
        <v>1059</v>
      </c>
      <c r="BM50" s="1247" t="s">
        <v>90</v>
      </c>
      <c r="BN50" s="256" t="s">
        <v>516</v>
      </c>
      <c r="BO50" s="1252">
        <v>2013</v>
      </c>
    </row>
    <row r="51" spans="3:67" ht="17.25" customHeight="1" x14ac:dyDescent="0.25">
      <c r="C51" s="610" t="s">
        <v>233</v>
      </c>
      <c r="D51" s="616">
        <v>5</v>
      </c>
      <c r="E51" s="1246" t="s">
        <v>8</v>
      </c>
      <c r="F51" s="1247" t="s">
        <v>1003</v>
      </c>
      <c r="G51" s="1247" t="s">
        <v>76</v>
      </c>
      <c r="H51" s="256" t="s">
        <v>516</v>
      </c>
      <c r="I51" s="1248">
        <v>2014</v>
      </c>
      <c r="J51" s="1249"/>
      <c r="K51" s="1250"/>
      <c r="L51" s="1250"/>
      <c r="M51" s="1250"/>
      <c r="N51" s="1250"/>
      <c r="O51" s="1250"/>
      <c r="P51" s="1250"/>
      <c r="Q51" s="1250"/>
      <c r="R51" s="1250"/>
      <c r="S51" s="1250"/>
      <c r="T51" s="1250"/>
      <c r="U51" s="1248"/>
      <c r="V51" s="1250"/>
      <c r="W51" s="1250"/>
      <c r="X51" s="1250"/>
      <c r="Y51" s="1250"/>
      <c r="Z51" s="1250"/>
      <c r="AA51" s="1250"/>
      <c r="AB51" s="1251"/>
      <c r="AC51" s="1252"/>
      <c r="AD51" s="1253"/>
      <c r="AE51" s="1250"/>
      <c r="AF51" s="1248">
        <v>48</v>
      </c>
      <c r="AG51" s="1248"/>
      <c r="AH51" s="1248"/>
      <c r="AI51" s="1248"/>
      <c r="AJ51" s="1254"/>
      <c r="AK51" s="1254"/>
      <c r="AL51" s="1254"/>
      <c r="AM51" s="1254"/>
      <c r="AN51" s="1254"/>
      <c r="AO51" s="1254"/>
      <c r="AP51" s="1254"/>
      <c r="AQ51" s="1254"/>
      <c r="AR51" s="1254"/>
      <c r="AS51" s="1254"/>
      <c r="AT51" s="1254"/>
      <c r="AU51" s="1255"/>
      <c r="AV51" s="1254"/>
      <c r="AW51" s="1254"/>
      <c r="AX51" s="1254"/>
      <c r="AY51" s="1254"/>
      <c r="AZ51" s="1256"/>
      <c r="BA51" s="1256"/>
      <c r="BB51" s="1257"/>
      <c r="BC51" s="1254"/>
      <c r="BD51" s="1254"/>
      <c r="BE51" s="1254"/>
      <c r="BF51" s="1254"/>
      <c r="BG51" s="1258"/>
      <c r="BH51" s="1259">
        <f t="shared" si="10"/>
        <v>58</v>
      </c>
      <c r="BI51" s="1260">
        <f t="shared" si="11"/>
        <v>1</v>
      </c>
      <c r="BJ51" s="98"/>
      <c r="BL51" s="1979" t="s">
        <v>1003</v>
      </c>
      <c r="BM51" s="1247" t="s">
        <v>76</v>
      </c>
      <c r="BN51" s="256" t="s">
        <v>516</v>
      </c>
      <c r="BO51" s="1252">
        <v>2014</v>
      </c>
    </row>
    <row r="52" spans="3:67" ht="17.25" customHeight="1" x14ac:dyDescent="0.25">
      <c r="C52" s="610" t="s">
        <v>234</v>
      </c>
      <c r="D52" s="616">
        <v>6</v>
      </c>
      <c r="E52" s="1246" t="s">
        <v>8</v>
      </c>
      <c r="F52" s="1247" t="s">
        <v>1004</v>
      </c>
      <c r="G52" s="1247" t="s">
        <v>97</v>
      </c>
      <c r="H52" s="256" t="s">
        <v>516</v>
      </c>
      <c r="I52" s="1248">
        <v>2013</v>
      </c>
      <c r="J52" s="1249"/>
      <c r="K52" s="1250"/>
      <c r="L52" s="1250"/>
      <c r="M52" s="1250"/>
      <c r="N52" s="1250"/>
      <c r="O52" s="1250"/>
      <c r="P52" s="1250"/>
      <c r="Q52" s="1250"/>
      <c r="R52" s="1250"/>
      <c r="S52" s="1250"/>
      <c r="T52" s="1250"/>
      <c r="U52" s="1248"/>
      <c r="V52" s="1250"/>
      <c r="W52" s="1250"/>
      <c r="X52" s="1250"/>
      <c r="Y52" s="1250"/>
      <c r="Z52" s="1250"/>
      <c r="AA52" s="1250"/>
      <c r="AB52" s="1251"/>
      <c r="AC52" s="1252"/>
      <c r="AD52" s="1253"/>
      <c r="AE52" s="1250"/>
      <c r="AF52" s="1248">
        <v>42</v>
      </c>
      <c r="AG52" s="1248"/>
      <c r="AH52" s="1248"/>
      <c r="AI52" s="1248"/>
      <c r="AJ52" s="1254"/>
      <c r="AK52" s="1254"/>
      <c r="AL52" s="1254"/>
      <c r="AM52" s="1254"/>
      <c r="AN52" s="1254"/>
      <c r="AO52" s="1254"/>
      <c r="AP52" s="1254"/>
      <c r="AQ52" s="1254"/>
      <c r="AR52" s="1254"/>
      <c r="AS52" s="1254"/>
      <c r="AT52" s="1254"/>
      <c r="AU52" s="1255"/>
      <c r="AV52" s="1254"/>
      <c r="AW52" s="1254"/>
      <c r="AX52" s="1254"/>
      <c r="AY52" s="1254"/>
      <c r="AZ52" s="1256"/>
      <c r="BA52" s="1256"/>
      <c r="BB52" s="1257"/>
      <c r="BC52" s="1254"/>
      <c r="BD52" s="1254"/>
      <c r="BE52" s="1254"/>
      <c r="BF52" s="1254"/>
      <c r="BG52" s="1258"/>
      <c r="BH52" s="1259">
        <f t="shared" si="10"/>
        <v>52</v>
      </c>
      <c r="BI52" s="1260">
        <f t="shared" si="11"/>
        <v>1</v>
      </c>
      <c r="BJ52" s="98"/>
      <c r="BL52" s="1979" t="s">
        <v>1004</v>
      </c>
      <c r="BM52" s="1247" t="s">
        <v>97</v>
      </c>
      <c r="BN52" s="256" t="s">
        <v>516</v>
      </c>
      <c r="BO52" s="1252">
        <v>2013</v>
      </c>
    </row>
    <row r="53" spans="3:67" ht="17.25" customHeight="1" x14ac:dyDescent="0.25">
      <c r="C53" s="610" t="s">
        <v>235</v>
      </c>
      <c r="D53" s="616">
        <v>7</v>
      </c>
      <c r="E53" s="1246" t="s">
        <v>8</v>
      </c>
      <c r="F53" s="1247" t="s">
        <v>632</v>
      </c>
      <c r="G53" s="1247" t="s">
        <v>1089</v>
      </c>
      <c r="H53" s="256" t="s">
        <v>516</v>
      </c>
      <c r="I53" s="1248">
        <v>2016</v>
      </c>
      <c r="J53" s="1586"/>
      <c r="K53" s="1587"/>
      <c r="L53" s="1587"/>
      <c r="M53" s="1587"/>
      <c r="N53" s="1587"/>
      <c r="O53" s="1587"/>
      <c r="P53" s="1587"/>
      <c r="Q53" s="1587"/>
      <c r="R53" s="1587"/>
      <c r="S53" s="1587"/>
      <c r="T53" s="1587"/>
      <c r="U53" s="1588"/>
      <c r="V53" s="1587"/>
      <c r="W53" s="1587"/>
      <c r="X53" s="1587"/>
      <c r="Y53" s="1587"/>
      <c r="Z53" s="1587"/>
      <c r="AA53" s="1587"/>
      <c r="AB53" s="1589"/>
      <c r="AC53" s="1590"/>
      <c r="AD53" s="1260"/>
      <c r="AE53" s="1587"/>
      <c r="AF53" s="1248"/>
      <c r="AG53" s="1248"/>
      <c r="AH53" s="1248"/>
      <c r="AI53" s="1248"/>
      <c r="AJ53" s="1250"/>
      <c r="AK53" s="1250"/>
      <c r="AL53" s="1250">
        <v>24</v>
      </c>
      <c r="AM53" s="1250"/>
      <c r="AN53" s="1250"/>
      <c r="AO53" s="1250"/>
      <c r="AP53" s="1250"/>
      <c r="AQ53" s="1250"/>
      <c r="AR53" s="1250"/>
      <c r="AS53" s="1250"/>
      <c r="AT53" s="1250"/>
      <c r="AU53" s="1253"/>
      <c r="AV53" s="1250"/>
      <c r="AW53" s="1250"/>
      <c r="AX53" s="1250"/>
      <c r="AY53" s="1250"/>
      <c r="AZ53" s="1248"/>
      <c r="BA53" s="1248"/>
      <c r="BB53" s="1249"/>
      <c r="BC53" s="1250"/>
      <c r="BD53" s="1250"/>
      <c r="BE53" s="1250"/>
      <c r="BF53" s="1250"/>
      <c r="BG53" s="1251"/>
      <c r="BH53" s="1259">
        <f t="shared" si="10"/>
        <v>34</v>
      </c>
      <c r="BI53" s="1260">
        <f t="shared" si="11"/>
        <v>1</v>
      </c>
      <c r="BJ53" s="98"/>
      <c r="BL53" s="1979" t="s">
        <v>632</v>
      </c>
      <c r="BM53" s="1247" t="s">
        <v>1089</v>
      </c>
      <c r="BN53" s="256" t="s">
        <v>516</v>
      </c>
      <c r="BO53" s="1252">
        <v>2016</v>
      </c>
    </row>
    <row r="54" spans="3:67" ht="17.25" customHeight="1" x14ac:dyDescent="0.25">
      <c r="C54" s="610" t="s">
        <v>236</v>
      </c>
      <c r="D54" s="616">
        <v>8</v>
      </c>
      <c r="E54" s="1246" t="s">
        <v>8</v>
      </c>
      <c r="F54" s="1247" t="s">
        <v>1006</v>
      </c>
      <c r="G54" s="1247" t="s">
        <v>76</v>
      </c>
      <c r="H54" s="256" t="s">
        <v>516</v>
      </c>
      <c r="I54" s="1248">
        <v>2015</v>
      </c>
      <c r="J54" s="1249"/>
      <c r="K54" s="1250"/>
      <c r="L54" s="1250"/>
      <c r="M54" s="1250"/>
      <c r="N54" s="1250"/>
      <c r="O54" s="1250"/>
      <c r="P54" s="1250"/>
      <c r="Q54" s="1250"/>
      <c r="R54" s="1250"/>
      <c r="S54" s="1250"/>
      <c r="T54" s="1250"/>
      <c r="U54" s="1248"/>
      <c r="V54" s="1250"/>
      <c r="W54" s="1250"/>
      <c r="X54" s="1250"/>
      <c r="Y54" s="1250"/>
      <c r="Z54" s="1250"/>
      <c r="AA54" s="1250"/>
      <c r="AB54" s="1251"/>
      <c r="AC54" s="1252"/>
      <c r="AD54" s="1253"/>
      <c r="AE54" s="1250"/>
      <c r="AF54" s="1248">
        <v>20</v>
      </c>
      <c r="AG54" s="1248"/>
      <c r="AH54" s="1248"/>
      <c r="AI54" s="1248"/>
      <c r="AJ54" s="1254"/>
      <c r="AK54" s="1254"/>
      <c r="AL54" s="1254"/>
      <c r="AM54" s="1254"/>
      <c r="AN54" s="1254"/>
      <c r="AO54" s="1254"/>
      <c r="AP54" s="1254"/>
      <c r="AQ54" s="1254"/>
      <c r="AR54" s="1254"/>
      <c r="AS54" s="1254"/>
      <c r="AT54" s="1254"/>
      <c r="AU54" s="1255"/>
      <c r="AV54" s="1254"/>
      <c r="AW54" s="1254"/>
      <c r="AX54" s="1254"/>
      <c r="AY54" s="1254"/>
      <c r="AZ54" s="1256"/>
      <c r="BA54" s="1256"/>
      <c r="BB54" s="1257"/>
      <c r="BC54" s="1254"/>
      <c r="BD54" s="1254"/>
      <c r="BE54" s="1254"/>
      <c r="BF54" s="1254"/>
      <c r="BG54" s="1258"/>
      <c r="BH54" s="1259">
        <f t="shared" si="10"/>
        <v>30</v>
      </c>
      <c r="BI54" s="1260">
        <f t="shared" si="11"/>
        <v>1</v>
      </c>
      <c r="BJ54" s="98"/>
      <c r="BL54" s="1979" t="s">
        <v>1006</v>
      </c>
      <c r="BM54" s="1247" t="s">
        <v>76</v>
      </c>
      <c r="BN54" s="256" t="s">
        <v>516</v>
      </c>
      <c r="BO54" s="1252">
        <v>2015</v>
      </c>
    </row>
    <row r="55" spans="3:67" ht="17.25" customHeight="1" thickBot="1" x14ac:dyDescent="0.3">
      <c r="C55" s="610" t="s">
        <v>237</v>
      </c>
      <c r="D55" s="616">
        <v>9</v>
      </c>
      <c r="E55" s="1246" t="s">
        <v>8</v>
      </c>
      <c r="F55" s="1247" t="s">
        <v>633</v>
      </c>
      <c r="G55" s="1247" t="s">
        <v>128</v>
      </c>
      <c r="H55" s="256" t="s">
        <v>516</v>
      </c>
      <c r="I55" s="1248">
        <v>2014</v>
      </c>
      <c r="J55" s="1586"/>
      <c r="K55" s="1587"/>
      <c r="L55" s="1587"/>
      <c r="M55" s="1587"/>
      <c r="N55" s="1587"/>
      <c r="O55" s="1587"/>
      <c r="P55" s="1587"/>
      <c r="Q55" s="1587"/>
      <c r="R55" s="1587"/>
      <c r="S55" s="1587"/>
      <c r="T55" s="1587"/>
      <c r="U55" s="1588"/>
      <c r="V55" s="1587"/>
      <c r="W55" s="1587"/>
      <c r="X55" s="1587"/>
      <c r="Y55" s="1587"/>
      <c r="Z55" s="1587"/>
      <c r="AA55" s="1587"/>
      <c r="AB55" s="1589"/>
      <c r="AC55" s="1590"/>
      <c r="AD55" s="1260"/>
      <c r="AE55" s="1587"/>
      <c r="AF55" s="1248"/>
      <c r="AG55" s="1248"/>
      <c r="AH55" s="1248"/>
      <c r="AI55" s="1248"/>
      <c r="AJ55" s="1250"/>
      <c r="AK55" s="1250"/>
      <c r="AL55" s="1250">
        <v>19</v>
      </c>
      <c r="AM55" s="1250"/>
      <c r="AN55" s="1250"/>
      <c r="AO55" s="1250"/>
      <c r="AP55" s="1250"/>
      <c r="AQ55" s="1250"/>
      <c r="AR55" s="1250"/>
      <c r="AS55" s="1250"/>
      <c r="AT55" s="1250"/>
      <c r="AU55" s="1253"/>
      <c r="AV55" s="1250"/>
      <c r="AW55" s="1250"/>
      <c r="AX55" s="1250"/>
      <c r="AY55" s="1250"/>
      <c r="AZ55" s="1248"/>
      <c r="BA55" s="1248"/>
      <c r="BB55" s="1249"/>
      <c r="BC55" s="1250"/>
      <c r="BD55" s="1250"/>
      <c r="BE55" s="1250"/>
      <c r="BF55" s="1250"/>
      <c r="BG55" s="1251"/>
      <c r="BH55" s="1259">
        <f t="shared" si="10"/>
        <v>29</v>
      </c>
      <c r="BI55" s="1260">
        <f t="shared" si="11"/>
        <v>1</v>
      </c>
      <c r="BJ55" s="98"/>
      <c r="BL55" s="1979" t="s">
        <v>633</v>
      </c>
      <c r="BM55" s="1247" t="s">
        <v>128</v>
      </c>
      <c r="BN55" s="256" t="s">
        <v>516</v>
      </c>
      <c r="BO55" s="1252">
        <v>2014</v>
      </c>
    </row>
    <row r="56" spans="3:67" ht="17.25" customHeight="1" thickBot="1" x14ac:dyDescent="0.3">
      <c r="C56" s="610" t="s">
        <v>238</v>
      </c>
      <c r="D56" s="616">
        <v>10</v>
      </c>
      <c r="E56" s="1583" t="s">
        <v>8</v>
      </c>
      <c r="F56" s="1584" t="s">
        <v>592</v>
      </c>
      <c r="G56" s="1584" t="s">
        <v>76</v>
      </c>
      <c r="H56" s="1585" t="s">
        <v>516</v>
      </c>
      <c r="I56" s="1536">
        <v>2015</v>
      </c>
      <c r="J56" s="1539"/>
      <c r="K56" s="1537"/>
      <c r="L56" s="1537"/>
      <c r="M56" s="1537"/>
      <c r="N56" s="1537"/>
      <c r="O56" s="1537"/>
      <c r="P56" s="1537"/>
      <c r="Q56" s="1537"/>
      <c r="R56" s="1537"/>
      <c r="S56" s="1537"/>
      <c r="T56" s="1537"/>
      <c r="U56" s="1536"/>
      <c r="V56" s="1537"/>
      <c r="W56" s="1537"/>
      <c r="X56" s="1537"/>
      <c r="Y56" s="1537"/>
      <c r="Z56" s="1537"/>
      <c r="AA56" s="1537"/>
      <c r="AB56" s="1540"/>
      <c r="AC56" s="1591"/>
      <c r="AD56" s="1538"/>
      <c r="AE56" s="1537"/>
      <c r="AF56" s="1536"/>
      <c r="AG56" s="1536"/>
      <c r="AH56" s="1536"/>
      <c r="AI56" s="1536"/>
      <c r="AJ56" s="1536"/>
      <c r="AK56" s="1592"/>
      <c r="AL56" s="1592"/>
      <c r="AM56" s="1592"/>
      <c r="AN56" s="1592"/>
      <c r="AO56" s="1592"/>
      <c r="AP56" s="1592"/>
      <c r="AQ56" s="1592"/>
      <c r="AR56" s="1592"/>
      <c r="AS56" s="1592"/>
      <c r="AT56" s="1592"/>
      <c r="AU56" s="1593"/>
      <c r="AV56" s="1592"/>
      <c r="AW56" s="1592"/>
      <c r="AX56" s="1592"/>
      <c r="AY56" s="1592"/>
      <c r="AZ56" s="1594"/>
      <c r="BA56" s="1594"/>
      <c r="BB56" s="1595"/>
      <c r="BC56" s="1592"/>
      <c r="BD56" s="1592"/>
      <c r="BE56" s="1592"/>
      <c r="BF56" s="1592">
        <v>10</v>
      </c>
      <c r="BG56" s="1596">
        <v>10</v>
      </c>
      <c r="BH56" s="1259">
        <f t="shared" si="10"/>
        <v>20</v>
      </c>
      <c r="BI56" s="1260">
        <f t="shared" si="11"/>
        <v>2</v>
      </c>
      <c r="BJ56" s="851">
        <f>SUM(BI47:BI56)</f>
        <v>15</v>
      </c>
      <c r="BK56" s="510">
        <f>SUM(BH47:BH56)</f>
        <v>746</v>
      </c>
      <c r="BL56" s="1980" t="s">
        <v>592</v>
      </c>
      <c r="BM56" s="1584" t="s">
        <v>76</v>
      </c>
      <c r="BN56" s="1585" t="s">
        <v>516</v>
      </c>
      <c r="BO56" s="1591">
        <v>2015</v>
      </c>
    </row>
    <row r="57" spans="3:67" ht="17.25" customHeight="1" thickBot="1" x14ac:dyDescent="0.3">
      <c r="C57" s="610" t="s">
        <v>239</v>
      </c>
      <c r="D57" s="609">
        <v>1</v>
      </c>
      <c r="E57" s="1115" t="s">
        <v>1052</v>
      </c>
      <c r="F57" s="474" t="s">
        <v>1054</v>
      </c>
      <c r="G57" s="474" t="s">
        <v>128</v>
      </c>
      <c r="H57" s="481" t="s">
        <v>515</v>
      </c>
      <c r="I57" s="485">
        <v>2009</v>
      </c>
      <c r="J57" s="477"/>
      <c r="K57" s="481"/>
      <c r="L57" s="481"/>
      <c r="M57" s="481"/>
      <c r="N57" s="481"/>
      <c r="O57" s="481"/>
      <c r="P57" s="481"/>
      <c r="Q57" s="481"/>
      <c r="R57" s="481"/>
      <c r="S57" s="481"/>
      <c r="T57" s="481"/>
      <c r="U57" s="481"/>
      <c r="V57" s="481"/>
      <c r="W57" s="481"/>
      <c r="X57" s="481"/>
      <c r="Y57" s="481"/>
      <c r="Z57" s="481"/>
      <c r="AA57" s="481"/>
      <c r="AB57" s="481"/>
      <c r="AC57" s="475"/>
      <c r="AD57" s="520"/>
      <c r="AE57" s="481"/>
      <c r="AF57" s="481"/>
      <c r="AG57" s="481"/>
      <c r="AH57" s="481">
        <v>80</v>
      </c>
      <c r="AI57" s="481"/>
      <c r="AJ57" s="481"/>
      <c r="AK57" s="481"/>
      <c r="AL57" s="477"/>
      <c r="AM57" s="481"/>
      <c r="AN57" s="481">
        <v>63</v>
      </c>
      <c r="AO57" s="481"/>
      <c r="AP57" s="481"/>
      <c r="AQ57" s="481"/>
      <c r="AR57" s="481"/>
      <c r="AS57" s="481"/>
      <c r="AT57" s="481"/>
      <c r="AU57" s="481"/>
      <c r="AV57" s="481"/>
      <c r="AW57" s="481"/>
      <c r="AX57" s="481"/>
      <c r="AY57" s="481"/>
      <c r="AZ57" s="481"/>
      <c r="BA57" s="481"/>
      <c r="BB57" s="481"/>
      <c r="BC57" s="481"/>
      <c r="BD57" s="481"/>
      <c r="BE57" s="481"/>
      <c r="BF57" s="481"/>
      <c r="BG57" s="475"/>
      <c r="BH57" s="476">
        <f t="shared" si="8"/>
        <v>163</v>
      </c>
      <c r="BI57" s="550">
        <f t="shared" si="9"/>
        <v>2</v>
      </c>
      <c r="BJ57" s="98"/>
      <c r="BK57" s="1556"/>
      <c r="BL57" s="1115" t="s">
        <v>1054</v>
      </c>
      <c r="BM57" s="474" t="s">
        <v>128</v>
      </c>
      <c r="BN57" s="481" t="s">
        <v>515</v>
      </c>
      <c r="BO57" s="485">
        <v>2009</v>
      </c>
    </row>
    <row r="58" spans="3:67" ht="17.25" customHeight="1" thickBot="1" x14ac:dyDescent="0.3">
      <c r="C58" s="610" t="s">
        <v>240</v>
      </c>
      <c r="D58" s="613">
        <v>2</v>
      </c>
      <c r="E58" s="1552" t="s">
        <v>1052</v>
      </c>
      <c r="F58" s="1553"/>
      <c r="G58" s="1553"/>
      <c r="H58" s="1551"/>
      <c r="I58" s="1554"/>
      <c r="J58" s="1557"/>
      <c r="K58" s="1551"/>
      <c r="L58" s="1551"/>
      <c r="M58" s="1551"/>
      <c r="N58" s="1551"/>
      <c r="O58" s="1551"/>
      <c r="P58" s="1551"/>
      <c r="Q58" s="1551"/>
      <c r="R58" s="1551"/>
      <c r="S58" s="1551"/>
      <c r="T58" s="1551"/>
      <c r="U58" s="1551"/>
      <c r="V58" s="1551"/>
      <c r="W58" s="1551"/>
      <c r="X58" s="1551"/>
      <c r="Y58" s="1551"/>
      <c r="Z58" s="1551"/>
      <c r="AA58" s="1551"/>
      <c r="AB58" s="1551"/>
      <c r="AC58" s="1555"/>
      <c r="AD58" s="1558"/>
      <c r="AE58" s="1551"/>
      <c r="AF58" s="1551"/>
      <c r="AG58" s="1551"/>
      <c r="AH58" s="1551"/>
      <c r="AI58" s="1551"/>
      <c r="AJ58" s="1551"/>
      <c r="AK58" s="1551"/>
      <c r="AL58" s="1557"/>
      <c r="AM58" s="1551"/>
      <c r="AN58" s="1551"/>
      <c r="AO58" s="1551"/>
      <c r="AP58" s="1551"/>
      <c r="AQ58" s="1551"/>
      <c r="AR58" s="1551"/>
      <c r="AS58" s="1551"/>
      <c r="AT58" s="1551"/>
      <c r="AU58" s="1551"/>
      <c r="AV58" s="1551"/>
      <c r="AW58" s="1551"/>
      <c r="AX58" s="1551"/>
      <c r="AY58" s="1551"/>
      <c r="AZ58" s="1551"/>
      <c r="BA58" s="1551"/>
      <c r="BB58" s="1551"/>
      <c r="BC58" s="1551"/>
      <c r="BD58" s="1551"/>
      <c r="BE58" s="1551"/>
      <c r="BF58" s="1551"/>
      <c r="BG58" s="1555"/>
      <c r="BH58" s="1840">
        <f t="shared" si="8"/>
        <v>0</v>
      </c>
      <c r="BI58" s="1841">
        <f t="shared" ref="BI58" si="12">COUNTA(J58:BG58)</f>
        <v>0</v>
      </c>
      <c r="BJ58" s="659">
        <f>SUM(BI57:BI58)</f>
        <v>2</v>
      </c>
      <c r="BK58" s="508">
        <f>SUM(BH57:BH58)</f>
        <v>163</v>
      </c>
      <c r="BL58" s="1552"/>
      <c r="BM58" s="1553"/>
      <c r="BN58" s="1551"/>
      <c r="BO58" s="1554"/>
    </row>
    <row r="59" spans="3:67" ht="17.25" customHeight="1" x14ac:dyDescent="0.25">
      <c r="C59" s="610" t="s">
        <v>241</v>
      </c>
      <c r="D59" s="616">
        <v>1</v>
      </c>
      <c r="E59" s="1541" t="s">
        <v>1057</v>
      </c>
      <c r="F59" s="1542" t="s">
        <v>145</v>
      </c>
      <c r="G59" s="1542" t="s">
        <v>90</v>
      </c>
      <c r="H59" s="1543" t="s">
        <v>515</v>
      </c>
      <c r="I59" s="1544">
        <v>2015</v>
      </c>
      <c r="J59" s="1545">
        <v>50</v>
      </c>
      <c r="K59" s="1546"/>
      <c r="L59" s="1546"/>
      <c r="M59" s="1546"/>
      <c r="N59" s="1546">
        <v>125</v>
      </c>
      <c r="O59" s="1546"/>
      <c r="P59" s="1546">
        <v>23</v>
      </c>
      <c r="Q59" s="1546"/>
      <c r="R59" s="1546">
        <v>105</v>
      </c>
      <c r="S59" s="1546"/>
      <c r="T59" s="1546"/>
      <c r="U59" s="1544"/>
      <c r="V59" s="1546">
        <v>125</v>
      </c>
      <c r="W59" s="1546"/>
      <c r="X59" s="1546">
        <v>58</v>
      </c>
      <c r="Y59" s="1546"/>
      <c r="Z59" s="1546">
        <v>53</v>
      </c>
      <c r="AA59" s="1546"/>
      <c r="AB59" s="1547"/>
      <c r="AC59" s="1548"/>
      <c r="AD59" s="1549"/>
      <c r="AE59" s="1546"/>
      <c r="AF59" s="1544">
        <v>95</v>
      </c>
      <c r="AG59" s="1544"/>
      <c r="AH59" s="1544"/>
      <c r="AI59" s="1544">
        <v>125</v>
      </c>
      <c r="AJ59" s="1546"/>
      <c r="AK59" s="1550">
        <v>42</v>
      </c>
      <c r="AL59" s="1550">
        <v>85</v>
      </c>
      <c r="AM59" s="1546"/>
      <c r="AN59" s="1546"/>
      <c r="AO59" s="1546"/>
      <c r="AP59" s="1546"/>
      <c r="AQ59" s="1546"/>
      <c r="AR59" s="1546"/>
      <c r="AS59" s="1546"/>
      <c r="AT59" s="1546"/>
      <c r="AU59" s="1549"/>
      <c r="AV59" s="1546"/>
      <c r="AW59" s="1546"/>
      <c r="AX59" s="1546"/>
      <c r="AY59" s="1546"/>
      <c r="AZ59" s="1544"/>
      <c r="BA59" s="1544"/>
      <c r="BB59" s="1545">
        <v>10</v>
      </c>
      <c r="BC59" s="1546">
        <v>10</v>
      </c>
      <c r="BD59" s="1546"/>
      <c r="BE59" s="1546"/>
      <c r="BF59" s="1546"/>
      <c r="BG59" s="1547"/>
      <c r="BH59" s="1844">
        <f t="shared" si="8"/>
        <v>1016</v>
      </c>
      <c r="BI59" s="1845">
        <f t="shared" ref="BI59:BI82" si="13">COUNTA(J59:BG59)</f>
        <v>13</v>
      </c>
      <c r="BJ59" s="98"/>
      <c r="BL59" s="1542" t="s">
        <v>145</v>
      </c>
      <c r="BM59" s="1542" t="s">
        <v>90</v>
      </c>
      <c r="BN59" s="1543" t="s">
        <v>515</v>
      </c>
      <c r="BO59" s="1544">
        <v>2015</v>
      </c>
    </row>
    <row r="60" spans="3:67" ht="17.25" customHeight="1" x14ac:dyDescent="0.25">
      <c r="C60" s="610" t="s">
        <v>242</v>
      </c>
      <c r="D60" s="611">
        <v>2</v>
      </c>
      <c r="E60" s="1042" t="s">
        <v>1057</v>
      </c>
      <c r="F60" s="41" t="s">
        <v>528</v>
      </c>
      <c r="G60" s="41" t="s">
        <v>82</v>
      </c>
      <c r="H60" s="42" t="s">
        <v>515</v>
      </c>
      <c r="I60" s="210">
        <v>2015</v>
      </c>
      <c r="J60" s="426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210"/>
      <c r="V60" s="42">
        <v>150</v>
      </c>
      <c r="W60" s="42"/>
      <c r="X60" s="42"/>
      <c r="Y60" s="42"/>
      <c r="Z60" s="42"/>
      <c r="AA60" s="42"/>
      <c r="AB60" s="211"/>
      <c r="AC60" s="427"/>
      <c r="AD60" s="393">
        <v>150</v>
      </c>
      <c r="AE60" s="42"/>
      <c r="AF60" s="210"/>
      <c r="AG60" s="210">
        <v>32</v>
      </c>
      <c r="AH60" s="210"/>
      <c r="AI60" s="210"/>
      <c r="AJ60" s="42"/>
      <c r="AK60" s="212"/>
      <c r="AL60" s="212"/>
      <c r="AM60" s="42"/>
      <c r="AN60" s="42"/>
      <c r="AO60" s="42"/>
      <c r="AP60" s="42"/>
      <c r="AQ60" s="42"/>
      <c r="AR60" s="42"/>
      <c r="AS60" s="42"/>
      <c r="AT60" s="42"/>
      <c r="AU60" s="393"/>
      <c r="AV60" s="42"/>
      <c r="AW60" s="42"/>
      <c r="AX60" s="42"/>
      <c r="AY60" s="42"/>
      <c r="AZ60" s="210"/>
      <c r="BA60" s="210"/>
      <c r="BB60" s="426"/>
      <c r="BC60" s="42"/>
      <c r="BD60" s="42"/>
      <c r="BE60" s="42"/>
      <c r="BF60" s="42"/>
      <c r="BG60" s="211"/>
      <c r="BH60" s="1623">
        <f t="shared" ref="BH60:BH82" si="14">SUM(J60:BA60)+(BI60*10)</f>
        <v>362</v>
      </c>
      <c r="BI60" s="1110">
        <f t="shared" si="13"/>
        <v>3</v>
      </c>
      <c r="BJ60" s="98"/>
      <c r="BL60" s="41" t="s">
        <v>528</v>
      </c>
      <c r="BM60" s="41" t="s">
        <v>82</v>
      </c>
      <c r="BN60" s="42" t="s">
        <v>515</v>
      </c>
      <c r="BO60" s="210">
        <v>2015</v>
      </c>
    </row>
    <row r="61" spans="3:67" ht="17.25" customHeight="1" x14ac:dyDescent="0.25">
      <c r="C61" s="610" t="s">
        <v>243</v>
      </c>
      <c r="D61" s="611">
        <v>3</v>
      </c>
      <c r="E61" s="1042" t="s">
        <v>1057</v>
      </c>
      <c r="F61" s="41" t="s">
        <v>598</v>
      </c>
      <c r="G61" s="41" t="s">
        <v>366</v>
      </c>
      <c r="H61" s="42" t="s">
        <v>515</v>
      </c>
      <c r="I61" s="210">
        <v>2012</v>
      </c>
      <c r="J61" s="426"/>
      <c r="K61" s="42">
        <v>24</v>
      </c>
      <c r="L61" s="42">
        <v>19</v>
      </c>
      <c r="M61" s="42"/>
      <c r="N61" s="42"/>
      <c r="O61" s="42"/>
      <c r="P61" s="42"/>
      <c r="Q61" s="42">
        <v>27</v>
      </c>
      <c r="R61" s="42"/>
      <c r="S61" s="42"/>
      <c r="T61" s="42"/>
      <c r="U61" s="210"/>
      <c r="V61" s="42"/>
      <c r="W61" s="42"/>
      <c r="X61" s="42"/>
      <c r="Y61" s="42">
        <v>23</v>
      </c>
      <c r="Z61" s="42"/>
      <c r="AA61" s="42">
        <v>15</v>
      </c>
      <c r="AB61" s="211"/>
      <c r="AC61" s="427"/>
      <c r="AD61" s="393"/>
      <c r="AE61" s="42"/>
      <c r="AF61" s="210"/>
      <c r="AG61" s="210"/>
      <c r="AH61" s="210"/>
      <c r="AI61" s="210"/>
      <c r="AJ61" s="42"/>
      <c r="AK61" s="212">
        <v>36</v>
      </c>
      <c r="AL61" s="212"/>
      <c r="AM61" s="42">
        <v>30</v>
      </c>
      <c r="AN61" s="42"/>
      <c r="AO61" s="42"/>
      <c r="AP61" s="42"/>
      <c r="AQ61" s="42"/>
      <c r="AR61" s="42"/>
      <c r="AS61" s="42"/>
      <c r="AT61" s="42"/>
      <c r="AU61" s="393"/>
      <c r="AV61" s="42"/>
      <c r="AW61" s="42"/>
      <c r="AX61" s="42"/>
      <c r="AY61" s="42"/>
      <c r="AZ61" s="210"/>
      <c r="BA61" s="210"/>
      <c r="BB61" s="426">
        <v>10</v>
      </c>
      <c r="BC61" s="42">
        <v>10</v>
      </c>
      <c r="BD61" s="42">
        <v>10</v>
      </c>
      <c r="BE61" s="42">
        <v>10</v>
      </c>
      <c r="BF61" s="42">
        <v>10</v>
      </c>
      <c r="BG61" s="211"/>
      <c r="BH61" s="1623">
        <f t="shared" si="14"/>
        <v>294</v>
      </c>
      <c r="BI61" s="1110">
        <f t="shared" si="13"/>
        <v>12</v>
      </c>
      <c r="BJ61" s="98"/>
      <c r="BL61" s="41" t="s">
        <v>598</v>
      </c>
      <c r="BM61" s="41" t="s">
        <v>366</v>
      </c>
      <c r="BN61" s="42" t="s">
        <v>515</v>
      </c>
      <c r="BO61" s="210">
        <v>2012</v>
      </c>
    </row>
    <row r="62" spans="3:67" ht="17.25" customHeight="1" x14ac:dyDescent="0.25">
      <c r="C62" s="610" t="s">
        <v>244</v>
      </c>
      <c r="D62" s="611">
        <v>4</v>
      </c>
      <c r="E62" s="1043" t="s">
        <v>1057</v>
      </c>
      <c r="F62" s="43" t="s">
        <v>976</v>
      </c>
      <c r="G62" s="43" t="s">
        <v>977</v>
      </c>
      <c r="H62" s="77" t="s">
        <v>516</v>
      </c>
      <c r="I62" s="208">
        <v>2018</v>
      </c>
      <c r="J62" s="428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208"/>
      <c r="V62" s="44"/>
      <c r="W62" s="44"/>
      <c r="X62" s="44"/>
      <c r="Y62" s="44"/>
      <c r="Z62" s="44"/>
      <c r="AA62" s="44"/>
      <c r="AB62" s="209"/>
      <c r="AC62" s="429"/>
      <c r="AD62" s="394">
        <v>75</v>
      </c>
      <c r="AE62" s="44"/>
      <c r="AF62" s="208">
        <v>19</v>
      </c>
      <c r="AG62" s="208"/>
      <c r="AH62" s="208"/>
      <c r="AI62" s="208">
        <v>80</v>
      </c>
      <c r="AJ62" s="44"/>
      <c r="AK62" s="482"/>
      <c r="AL62" s="482">
        <v>14</v>
      </c>
      <c r="AM62" s="44"/>
      <c r="AN62" s="44"/>
      <c r="AO62" s="44"/>
      <c r="AP62" s="44"/>
      <c r="AQ62" s="44"/>
      <c r="AR62" s="44"/>
      <c r="AS62" s="44"/>
      <c r="AT62" s="44"/>
      <c r="AU62" s="394"/>
      <c r="AV62" s="44"/>
      <c r="AW62" s="44"/>
      <c r="AX62" s="44"/>
      <c r="AY62" s="44"/>
      <c r="AZ62" s="210"/>
      <c r="BA62" s="210"/>
      <c r="BB62" s="426"/>
      <c r="BC62" s="42"/>
      <c r="BD62" s="42"/>
      <c r="BE62" s="42"/>
      <c r="BF62" s="42"/>
      <c r="BG62" s="211"/>
      <c r="BH62" s="1623">
        <f t="shared" si="14"/>
        <v>228</v>
      </c>
      <c r="BI62" s="1110">
        <f t="shared" si="13"/>
        <v>4</v>
      </c>
      <c r="BJ62" s="98"/>
      <c r="BL62" s="43" t="s">
        <v>976</v>
      </c>
      <c r="BM62" s="43" t="s">
        <v>977</v>
      </c>
      <c r="BN62" s="77" t="s">
        <v>516</v>
      </c>
      <c r="BO62" s="208">
        <v>2018</v>
      </c>
    </row>
    <row r="63" spans="3:67" ht="17.25" customHeight="1" x14ac:dyDescent="0.25">
      <c r="C63" s="610" t="s">
        <v>245</v>
      </c>
      <c r="D63" s="611">
        <v>5</v>
      </c>
      <c r="E63" s="1042" t="s">
        <v>1057</v>
      </c>
      <c r="F63" s="41" t="s">
        <v>697</v>
      </c>
      <c r="G63" s="41" t="s">
        <v>78</v>
      </c>
      <c r="H63" s="77" t="s">
        <v>516</v>
      </c>
      <c r="I63" s="210">
        <v>2015</v>
      </c>
      <c r="J63" s="426"/>
      <c r="K63" s="42"/>
      <c r="L63" s="42"/>
      <c r="M63" s="42"/>
      <c r="N63" s="42">
        <v>80</v>
      </c>
      <c r="O63" s="42"/>
      <c r="P63" s="42"/>
      <c r="Q63" s="42"/>
      <c r="R63" s="42"/>
      <c r="S63" s="42"/>
      <c r="T63" s="42"/>
      <c r="U63" s="210"/>
      <c r="V63" s="42"/>
      <c r="W63" s="42"/>
      <c r="X63" s="42"/>
      <c r="Y63" s="42"/>
      <c r="Z63" s="42"/>
      <c r="AA63" s="42"/>
      <c r="AB63" s="211"/>
      <c r="AC63" s="427"/>
      <c r="AD63" s="393"/>
      <c r="AE63" s="42"/>
      <c r="AF63" s="210"/>
      <c r="AG63" s="210"/>
      <c r="AH63" s="210"/>
      <c r="AI63" s="210">
        <v>100</v>
      </c>
      <c r="AJ63" s="42"/>
      <c r="AK63" s="212"/>
      <c r="AL63" s="212"/>
      <c r="AM63" s="42"/>
      <c r="AN63" s="42"/>
      <c r="AO63" s="42"/>
      <c r="AP63" s="42"/>
      <c r="AQ63" s="42"/>
      <c r="AR63" s="42"/>
      <c r="AS63" s="42"/>
      <c r="AT63" s="42"/>
      <c r="AU63" s="393"/>
      <c r="AV63" s="42"/>
      <c r="AW63" s="42"/>
      <c r="AX63" s="42"/>
      <c r="AY63" s="42"/>
      <c r="AZ63" s="210"/>
      <c r="BA63" s="210"/>
      <c r="BB63" s="426"/>
      <c r="BC63" s="42"/>
      <c r="BD63" s="42"/>
      <c r="BE63" s="42"/>
      <c r="BF63" s="42"/>
      <c r="BG63" s="211"/>
      <c r="BH63" s="1623">
        <f t="shared" si="14"/>
        <v>200</v>
      </c>
      <c r="BI63" s="1110">
        <f t="shared" si="13"/>
        <v>2</v>
      </c>
      <c r="BJ63" s="98"/>
      <c r="BL63" s="41" t="s">
        <v>697</v>
      </c>
      <c r="BM63" s="41" t="s">
        <v>78</v>
      </c>
      <c r="BN63" s="77" t="s">
        <v>516</v>
      </c>
      <c r="BO63" s="210">
        <v>2015</v>
      </c>
    </row>
    <row r="64" spans="3:67" ht="17.25" customHeight="1" x14ac:dyDescent="0.25">
      <c r="C64" s="610" t="s">
        <v>246</v>
      </c>
      <c r="D64" s="611">
        <v>6</v>
      </c>
      <c r="E64" s="1043" t="s">
        <v>1057</v>
      </c>
      <c r="F64" s="43" t="s">
        <v>142</v>
      </c>
      <c r="G64" s="43" t="s">
        <v>143</v>
      </c>
      <c r="H64" s="44" t="s">
        <v>515</v>
      </c>
      <c r="I64" s="208">
        <v>2008</v>
      </c>
      <c r="J64" s="428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208"/>
      <c r="V64" s="44"/>
      <c r="W64" s="44"/>
      <c r="X64" s="44"/>
      <c r="Y64" s="44"/>
      <c r="Z64" s="44"/>
      <c r="AA64" s="44"/>
      <c r="AB64" s="209"/>
      <c r="AC64" s="429"/>
      <c r="AD64" s="394"/>
      <c r="AE64" s="44"/>
      <c r="AF64" s="208"/>
      <c r="AG64" s="208"/>
      <c r="AH64" s="208"/>
      <c r="AI64" s="208"/>
      <c r="AJ64" s="44"/>
      <c r="AK64" s="482"/>
      <c r="AL64" s="482"/>
      <c r="AM64" s="44"/>
      <c r="AN64" s="44"/>
      <c r="AO64" s="44">
        <v>180</v>
      </c>
      <c r="AP64" s="44"/>
      <c r="AQ64" s="44"/>
      <c r="AR64" s="44"/>
      <c r="AS64" s="44"/>
      <c r="AT64" s="44"/>
      <c r="AU64" s="394"/>
      <c r="AV64" s="44"/>
      <c r="AW64" s="44"/>
      <c r="AX64" s="44"/>
      <c r="AY64" s="44"/>
      <c r="AZ64" s="208"/>
      <c r="BA64" s="208"/>
      <c r="BB64" s="428"/>
      <c r="BC64" s="44"/>
      <c r="BD64" s="44"/>
      <c r="BE64" s="44"/>
      <c r="BF64" s="44">
        <v>10</v>
      </c>
      <c r="BG64" s="209"/>
      <c r="BH64" s="1623">
        <f t="shared" si="14"/>
        <v>200</v>
      </c>
      <c r="BI64" s="1110">
        <f t="shared" si="13"/>
        <v>2</v>
      </c>
      <c r="BJ64" s="98"/>
      <c r="BL64" s="43" t="s">
        <v>142</v>
      </c>
      <c r="BM64" s="43" t="s">
        <v>143</v>
      </c>
      <c r="BN64" s="44" t="s">
        <v>515</v>
      </c>
      <c r="BO64" s="208">
        <v>2008</v>
      </c>
    </row>
    <row r="65" spans="3:67" ht="17.25" customHeight="1" x14ac:dyDescent="0.25">
      <c r="C65" s="610" t="s">
        <v>247</v>
      </c>
      <c r="D65" s="611">
        <v>7</v>
      </c>
      <c r="E65" s="1042" t="s">
        <v>1057</v>
      </c>
      <c r="F65" s="41" t="s">
        <v>74</v>
      </c>
      <c r="G65" s="41" t="s">
        <v>75</v>
      </c>
      <c r="H65" s="42" t="s">
        <v>515</v>
      </c>
      <c r="I65" s="210">
        <v>2013</v>
      </c>
      <c r="J65" s="426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210"/>
      <c r="V65" s="42"/>
      <c r="W65" s="42"/>
      <c r="X65" s="42"/>
      <c r="Y65" s="42"/>
      <c r="Z65" s="42"/>
      <c r="AA65" s="42"/>
      <c r="AB65" s="211"/>
      <c r="AC65" s="427">
        <v>95</v>
      </c>
      <c r="AD65" s="393"/>
      <c r="AE65" s="42"/>
      <c r="AF65" s="210"/>
      <c r="AG65" s="210"/>
      <c r="AH65" s="210"/>
      <c r="AI65" s="210"/>
      <c r="AJ65" s="780"/>
      <c r="AK65" s="781"/>
      <c r="AL65" s="781"/>
      <c r="AM65" s="780"/>
      <c r="AN65" s="780"/>
      <c r="AO65" s="780"/>
      <c r="AP65" s="780"/>
      <c r="AQ65" s="780"/>
      <c r="AR65" s="780"/>
      <c r="AS65" s="780"/>
      <c r="AT65" s="780"/>
      <c r="AU65" s="782"/>
      <c r="AV65" s="780"/>
      <c r="AW65" s="780"/>
      <c r="AX65" s="780"/>
      <c r="AY65" s="780"/>
      <c r="AZ65" s="783"/>
      <c r="BA65" s="783"/>
      <c r="BB65" s="784"/>
      <c r="BC65" s="780"/>
      <c r="BD65" s="780"/>
      <c r="BE65" s="780"/>
      <c r="BF65" s="780">
        <v>10</v>
      </c>
      <c r="BG65" s="1096">
        <v>10</v>
      </c>
      <c r="BH65" s="1623">
        <f t="shared" si="14"/>
        <v>125</v>
      </c>
      <c r="BI65" s="1110">
        <f t="shared" si="13"/>
        <v>3</v>
      </c>
      <c r="BJ65" s="98"/>
      <c r="BL65" s="41" t="s">
        <v>74</v>
      </c>
      <c r="BM65" s="41" t="s">
        <v>75</v>
      </c>
      <c r="BN65" s="42" t="s">
        <v>515</v>
      </c>
      <c r="BO65" s="210">
        <v>2013</v>
      </c>
    </row>
    <row r="66" spans="3:67" ht="17.25" customHeight="1" x14ac:dyDescent="0.25">
      <c r="C66" s="610" t="s">
        <v>248</v>
      </c>
      <c r="D66" s="611">
        <v>8</v>
      </c>
      <c r="E66" s="1043" t="s">
        <v>1057</v>
      </c>
      <c r="F66" s="43" t="s">
        <v>698</v>
      </c>
      <c r="G66" s="43" t="s">
        <v>706</v>
      </c>
      <c r="H66" s="77" t="s">
        <v>516</v>
      </c>
      <c r="I66" s="208">
        <v>2015</v>
      </c>
      <c r="J66" s="428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208"/>
      <c r="V66" s="44"/>
      <c r="W66" s="44"/>
      <c r="X66" s="44"/>
      <c r="Y66" s="44"/>
      <c r="Z66" s="44"/>
      <c r="AA66" s="44"/>
      <c r="AB66" s="209"/>
      <c r="AC66" s="429"/>
      <c r="AD66" s="394"/>
      <c r="AE66" s="44"/>
      <c r="AF66" s="208">
        <v>34</v>
      </c>
      <c r="AG66" s="208"/>
      <c r="AH66" s="208"/>
      <c r="AI66" s="208"/>
      <c r="AJ66" s="44"/>
      <c r="AK66" s="482"/>
      <c r="AL66" s="482">
        <v>48</v>
      </c>
      <c r="AM66" s="44"/>
      <c r="AN66" s="44"/>
      <c r="AO66" s="44"/>
      <c r="AP66" s="44"/>
      <c r="AQ66" s="44"/>
      <c r="AR66" s="44"/>
      <c r="AS66" s="44"/>
      <c r="AT66" s="44"/>
      <c r="AU66" s="394"/>
      <c r="AV66" s="44"/>
      <c r="AW66" s="44"/>
      <c r="AX66" s="44"/>
      <c r="AY66" s="44"/>
      <c r="AZ66" s="210"/>
      <c r="BA66" s="210"/>
      <c r="BB66" s="426"/>
      <c r="BC66" s="42"/>
      <c r="BD66" s="42"/>
      <c r="BE66" s="42"/>
      <c r="BF66" s="42"/>
      <c r="BG66" s="211"/>
      <c r="BH66" s="1623">
        <f t="shared" si="14"/>
        <v>102</v>
      </c>
      <c r="BI66" s="1110">
        <f t="shared" si="13"/>
        <v>2</v>
      </c>
      <c r="BJ66" s="98"/>
      <c r="BL66" s="43" t="s">
        <v>698</v>
      </c>
      <c r="BM66" s="43" t="s">
        <v>706</v>
      </c>
      <c r="BN66" s="77" t="s">
        <v>516</v>
      </c>
      <c r="BO66" s="208">
        <v>2015</v>
      </c>
    </row>
    <row r="67" spans="3:67" ht="17.25" customHeight="1" x14ac:dyDescent="0.25">
      <c r="C67" s="610" t="s">
        <v>249</v>
      </c>
      <c r="D67" s="611">
        <v>9</v>
      </c>
      <c r="E67" s="1042" t="s">
        <v>1057</v>
      </c>
      <c r="F67" s="41" t="s">
        <v>539</v>
      </c>
      <c r="G67" s="41" t="s">
        <v>166</v>
      </c>
      <c r="H67" s="44" t="s">
        <v>515</v>
      </c>
      <c r="I67" s="210">
        <v>2014</v>
      </c>
      <c r="J67" s="426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210"/>
      <c r="V67" s="42"/>
      <c r="W67" s="42"/>
      <c r="X67" s="42"/>
      <c r="Y67" s="42"/>
      <c r="Z67" s="42"/>
      <c r="AA67" s="42"/>
      <c r="AB67" s="211"/>
      <c r="AC67" s="427"/>
      <c r="AD67" s="393"/>
      <c r="AE67" s="42"/>
      <c r="AF67" s="210"/>
      <c r="AG67" s="210"/>
      <c r="AH67" s="210"/>
      <c r="AI67" s="210"/>
      <c r="AJ67" s="42"/>
      <c r="AK67" s="212"/>
      <c r="AL67" s="212"/>
      <c r="AM67" s="42"/>
      <c r="AN67" s="42"/>
      <c r="AO67" s="42"/>
      <c r="AP67" s="42"/>
      <c r="AQ67" s="42"/>
      <c r="AR67" s="42"/>
      <c r="AS67" s="42"/>
      <c r="AT67" s="42"/>
      <c r="AU67" s="393"/>
      <c r="AV67" s="42"/>
      <c r="AW67" s="42"/>
      <c r="AX67" s="42"/>
      <c r="AY67" s="42"/>
      <c r="AZ67" s="210"/>
      <c r="BA67" s="210"/>
      <c r="BB67" s="426"/>
      <c r="BC67" s="42"/>
      <c r="BD67" s="42"/>
      <c r="BE67" s="42"/>
      <c r="BF67" s="42"/>
      <c r="BG67" s="211"/>
      <c r="BH67" s="1623">
        <f t="shared" si="14"/>
        <v>0</v>
      </c>
      <c r="BI67" s="1110">
        <f t="shared" si="13"/>
        <v>0</v>
      </c>
      <c r="BJ67" s="98"/>
      <c r="BL67" s="41" t="s">
        <v>539</v>
      </c>
      <c r="BM67" s="41" t="s">
        <v>166</v>
      </c>
      <c r="BN67" s="44" t="s">
        <v>515</v>
      </c>
      <c r="BO67" s="210">
        <v>2014</v>
      </c>
    </row>
    <row r="68" spans="3:67" ht="17.25" customHeight="1" x14ac:dyDescent="0.25">
      <c r="C68" s="610" t="s">
        <v>250</v>
      </c>
      <c r="D68" s="611">
        <v>10</v>
      </c>
      <c r="E68" s="1042" t="s">
        <v>1057</v>
      </c>
      <c r="F68" s="41" t="s">
        <v>632</v>
      </c>
      <c r="G68" s="41" t="s">
        <v>141</v>
      </c>
      <c r="H68" s="77" t="s">
        <v>516</v>
      </c>
      <c r="I68" s="210">
        <v>2015</v>
      </c>
      <c r="J68" s="426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210"/>
      <c r="V68" s="42"/>
      <c r="W68" s="42"/>
      <c r="X68" s="42"/>
      <c r="Y68" s="42"/>
      <c r="Z68" s="42"/>
      <c r="AA68" s="42"/>
      <c r="AB68" s="211"/>
      <c r="AC68" s="427"/>
      <c r="AD68" s="393"/>
      <c r="AE68" s="42"/>
      <c r="AF68" s="210"/>
      <c r="AG68" s="210"/>
      <c r="AH68" s="210"/>
      <c r="AI68" s="210"/>
      <c r="AJ68" s="42"/>
      <c r="AK68" s="212"/>
      <c r="AL68" s="212"/>
      <c r="AM68" s="42"/>
      <c r="AN68" s="42"/>
      <c r="AO68" s="42"/>
      <c r="AP68" s="42"/>
      <c r="AQ68" s="42"/>
      <c r="AR68" s="42"/>
      <c r="AS68" s="42"/>
      <c r="AT68" s="42"/>
      <c r="AU68" s="393"/>
      <c r="AV68" s="42"/>
      <c r="AW68" s="42"/>
      <c r="AX68" s="42"/>
      <c r="AY68" s="42"/>
      <c r="AZ68" s="210"/>
      <c r="BA68" s="210"/>
      <c r="BB68" s="426"/>
      <c r="BC68" s="42"/>
      <c r="BD68" s="42"/>
      <c r="BE68" s="42"/>
      <c r="BF68" s="42"/>
      <c r="BG68" s="211"/>
      <c r="BH68" s="1623">
        <f t="shared" si="14"/>
        <v>0</v>
      </c>
      <c r="BI68" s="1110">
        <f t="shared" si="13"/>
        <v>0</v>
      </c>
      <c r="BL68" s="41" t="s">
        <v>632</v>
      </c>
      <c r="BM68" s="41" t="s">
        <v>141</v>
      </c>
      <c r="BN68" s="77" t="s">
        <v>516</v>
      </c>
      <c r="BO68" s="210">
        <v>2015</v>
      </c>
    </row>
    <row r="69" spans="3:67" ht="17.25" customHeight="1" x14ac:dyDescent="0.25">
      <c r="C69" s="610" t="s">
        <v>251</v>
      </c>
      <c r="D69" s="611">
        <v>11</v>
      </c>
      <c r="E69" s="1042" t="s">
        <v>1057</v>
      </c>
      <c r="F69" s="41" t="s">
        <v>750</v>
      </c>
      <c r="G69" s="41" t="s">
        <v>83</v>
      </c>
      <c r="H69" s="77" t="s">
        <v>516</v>
      </c>
      <c r="I69" s="210">
        <v>2014</v>
      </c>
      <c r="J69" s="426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210"/>
      <c r="V69" s="42"/>
      <c r="W69" s="42"/>
      <c r="X69" s="42"/>
      <c r="Y69" s="42"/>
      <c r="Z69" s="42"/>
      <c r="AA69" s="42"/>
      <c r="AB69" s="211"/>
      <c r="AC69" s="427"/>
      <c r="AD69" s="393"/>
      <c r="AE69" s="42"/>
      <c r="AF69" s="210"/>
      <c r="AG69" s="210"/>
      <c r="AH69" s="210"/>
      <c r="AI69" s="210"/>
      <c r="AJ69" s="42"/>
      <c r="AK69" s="212"/>
      <c r="AL69" s="212"/>
      <c r="AM69" s="42"/>
      <c r="AN69" s="42"/>
      <c r="AO69" s="42"/>
      <c r="AP69" s="42"/>
      <c r="AQ69" s="42"/>
      <c r="AR69" s="42"/>
      <c r="AS69" s="42"/>
      <c r="AT69" s="42"/>
      <c r="AU69" s="393"/>
      <c r="AV69" s="42"/>
      <c r="AW69" s="42"/>
      <c r="AX69" s="42"/>
      <c r="AY69" s="42"/>
      <c r="AZ69" s="210"/>
      <c r="BA69" s="210"/>
      <c r="BB69" s="426"/>
      <c r="BC69" s="42"/>
      <c r="BD69" s="42"/>
      <c r="BE69" s="42"/>
      <c r="BF69" s="42"/>
      <c r="BG69" s="211"/>
      <c r="BH69" s="1623">
        <f t="shared" si="14"/>
        <v>0</v>
      </c>
      <c r="BI69" s="1110">
        <f t="shared" si="13"/>
        <v>0</v>
      </c>
      <c r="BL69" s="41" t="s">
        <v>750</v>
      </c>
      <c r="BM69" s="41" t="s">
        <v>83</v>
      </c>
      <c r="BN69" s="77" t="s">
        <v>516</v>
      </c>
      <c r="BO69" s="210">
        <v>2014</v>
      </c>
    </row>
    <row r="70" spans="3:67" ht="17.25" customHeight="1" thickBot="1" x14ac:dyDescent="0.3">
      <c r="C70" s="610" t="s">
        <v>252</v>
      </c>
      <c r="D70" s="611">
        <v>12</v>
      </c>
      <c r="E70" s="1042" t="s">
        <v>1057</v>
      </c>
      <c r="F70" s="41" t="s">
        <v>697</v>
      </c>
      <c r="G70" s="41" t="s">
        <v>751</v>
      </c>
      <c r="H70" s="77" t="s">
        <v>516</v>
      </c>
      <c r="I70" s="210">
        <v>2014</v>
      </c>
      <c r="J70" s="426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210"/>
      <c r="V70" s="42"/>
      <c r="W70" s="42"/>
      <c r="X70" s="42"/>
      <c r="Y70" s="42"/>
      <c r="Z70" s="42"/>
      <c r="AA70" s="42"/>
      <c r="AB70" s="211"/>
      <c r="AC70" s="427"/>
      <c r="AD70" s="393"/>
      <c r="AE70" s="42"/>
      <c r="AF70" s="210"/>
      <c r="AG70" s="210"/>
      <c r="AH70" s="210"/>
      <c r="AI70" s="210"/>
      <c r="AJ70" s="42"/>
      <c r="AK70" s="212"/>
      <c r="AL70" s="212"/>
      <c r="AM70" s="42"/>
      <c r="AN70" s="42"/>
      <c r="AO70" s="42"/>
      <c r="AP70" s="42"/>
      <c r="AQ70" s="42"/>
      <c r="AR70" s="42"/>
      <c r="AS70" s="42"/>
      <c r="AT70" s="42"/>
      <c r="AU70" s="393"/>
      <c r="AV70" s="42"/>
      <c r="AW70" s="42"/>
      <c r="AX70" s="42"/>
      <c r="AY70" s="42"/>
      <c r="AZ70" s="210"/>
      <c r="BA70" s="210"/>
      <c r="BB70" s="426"/>
      <c r="BC70" s="42"/>
      <c r="BD70" s="42"/>
      <c r="BE70" s="42"/>
      <c r="BF70" s="42"/>
      <c r="BG70" s="211"/>
      <c r="BH70" s="1623">
        <f t="shared" si="14"/>
        <v>0</v>
      </c>
      <c r="BI70" s="1110">
        <f t="shared" si="13"/>
        <v>0</v>
      </c>
      <c r="BJ70" s="98"/>
      <c r="BL70" s="41" t="s">
        <v>697</v>
      </c>
      <c r="BM70" s="41" t="s">
        <v>751</v>
      </c>
      <c r="BN70" s="77" t="s">
        <v>516</v>
      </c>
      <c r="BO70" s="210">
        <v>2014</v>
      </c>
    </row>
    <row r="71" spans="3:67" ht="17.25" customHeight="1" thickBot="1" x14ac:dyDescent="0.3">
      <c r="C71" s="610" t="s">
        <v>253</v>
      </c>
      <c r="D71" s="655">
        <v>13</v>
      </c>
      <c r="E71" s="2096" t="s">
        <v>1057</v>
      </c>
      <c r="F71" s="1405" t="s">
        <v>700</v>
      </c>
      <c r="G71" s="1405" t="s">
        <v>73</v>
      </c>
      <c r="H71" s="1117" t="s">
        <v>516</v>
      </c>
      <c r="I71" s="1118">
        <v>2014</v>
      </c>
      <c r="J71" s="1119"/>
      <c r="K71" s="212"/>
      <c r="L71" s="212"/>
      <c r="M71" s="212"/>
      <c r="N71" s="212"/>
      <c r="O71" s="212"/>
      <c r="P71" s="212"/>
      <c r="Q71" s="212"/>
      <c r="R71" s="212"/>
      <c r="S71" s="212"/>
      <c r="T71" s="212"/>
      <c r="U71" s="1118"/>
      <c r="V71" s="212"/>
      <c r="W71" s="212"/>
      <c r="X71" s="212"/>
      <c r="Y71" s="212"/>
      <c r="Z71" s="212"/>
      <c r="AA71" s="212"/>
      <c r="AB71" s="1120"/>
      <c r="AC71" s="1406"/>
      <c r="AD71" s="1407"/>
      <c r="AE71" s="212"/>
      <c r="AF71" s="1118"/>
      <c r="AG71" s="1118"/>
      <c r="AH71" s="1118"/>
      <c r="AI71" s="1118"/>
      <c r="AJ71" s="212"/>
      <c r="AK71" s="212"/>
      <c r="AL71" s="212"/>
      <c r="AM71" s="212"/>
      <c r="AN71" s="212"/>
      <c r="AO71" s="212"/>
      <c r="AP71" s="212"/>
      <c r="AQ71" s="212"/>
      <c r="AR71" s="212"/>
      <c r="AS71" s="212"/>
      <c r="AT71" s="212"/>
      <c r="AU71" s="1407"/>
      <c r="AV71" s="212"/>
      <c r="AW71" s="212"/>
      <c r="AX71" s="212"/>
      <c r="AY71" s="212"/>
      <c r="AZ71" s="1118"/>
      <c r="BA71" s="1118"/>
      <c r="BB71" s="1119"/>
      <c r="BC71" s="212"/>
      <c r="BD71" s="212"/>
      <c r="BE71" s="212"/>
      <c r="BF71" s="212"/>
      <c r="BG71" s="1120"/>
      <c r="BH71" s="1818">
        <f t="shared" si="14"/>
        <v>0</v>
      </c>
      <c r="BI71" s="1121">
        <f t="shared" si="13"/>
        <v>0</v>
      </c>
      <c r="BJ71" s="1122">
        <f>SUM(BI59:BI71)</f>
        <v>41</v>
      </c>
      <c r="BK71" s="1123">
        <f>SUM(BH59:BH71)</f>
        <v>2527</v>
      </c>
      <c r="BL71" s="1405" t="s">
        <v>700</v>
      </c>
      <c r="BM71" s="1405" t="s">
        <v>73</v>
      </c>
      <c r="BN71" s="1117" t="s">
        <v>516</v>
      </c>
      <c r="BO71" s="1118">
        <v>2014</v>
      </c>
    </row>
    <row r="72" spans="3:67" ht="17.25" customHeight="1" x14ac:dyDescent="0.25">
      <c r="C72" s="610" t="s">
        <v>254</v>
      </c>
      <c r="D72" s="609">
        <v>1</v>
      </c>
      <c r="E72" s="1619" t="s">
        <v>17</v>
      </c>
      <c r="F72" s="1599" t="s">
        <v>939</v>
      </c>
      <c r="G72" s="1599" t="s">
        <v>940</v>
      </c>
      <c r="H72" s="1600" t="s">
        <v>515</v>
      </c>
      <c r="I72" s="1601">
        <v>2011</v>
      </c>
      <c r="J72" s="1602"/>
      <c r="K72" s="1600"/>
      <c r="L72" s="1600"/>
      <c r="M72" s="2097"/>
      <c r="N72" s="2097"/>
      <c r="O72" s="1600"/>
      <c r="P72" s="1600"/>
      <c r="Q72" s="1600"/>
      <c r="R72" s="1600"/>
      <c r="S72" s="1600"/>
      <c r="T72" s="1600"/>
      <c r="U72" s="1601"/>
      <c r="V72" s="1600"/>
      <c r="W72" s="1600"/>
      <c r="X72" s="1600"/>
      <c r="Y72" s="1600"/>
      <c r="Z72" s="1600"/>
      <c r="AA72" s="1600">
        <v>45</v>
      </c>
      <c r="AB72" s="1603"/>
      <c r="AC72" s="1604"/>
      <c r="AD72" s="1605"/>
      <c r="AE72" s="1600"/>
      <c r="AF72" s="1601"/>
      <c r="AG72" s="1601"/>
      <c r="AH72" s="1601"/>
      <c r="AI72" s="1601"/>
      <c r="AJ72" s="1600"/>
      <c r="AK72" s="1600"/>
      <c r="AL72" s="1600"/>
      <c r="AM72" s="1600"/>
      <c r="AN72" s="1600"/>
      <c r="AO72" s="1600"/>
      <c r="AP72" s="1600">
        <v>90</v>
      </c>
      <c r="AQ72" s="1600"/>
      <c r="AR72" s="1600"/>
      <c r="AS72" s="1600"/>
      <c r="AT72" s="1600"/>
      <c r="AU72" s="1605"/>
      <c r="AV72" s="1600"/>
      <c r="AW72" s="1600"/>
      <c r="AX72" s="1600"/>
      <c r="AY72" s="1600"/>
      <c r="AZ72" s="1601"/>
      <c r="BA72" s="1601"/>
      <c r="BB72" s="1602"/>
      <c r="BC72" s="1600"/>
      <c r="BD72" s="1600"/>
      <c r="BE72" s="1600"/>
      <c r="BF72" s="1600"/>
      <c r="BG72" s="1603"/>
      <c r="BH72" s="1621">
        <f t="shared" si="14"/>
        <v>155</v>
      </c>
      <c r="BI72" s="1846">
        <f t="shared" si="13"/>
        <v>2</v>
      </c>
      <c r="BJ72" s="672"/>
      <c r="BK72" s="202"/>
      <c r="BL72" s="1619" t="s">
        <v>939</v>
      </c>
      <c r="BM72" s="1599" t="s">
        <v>141</v>
      </c>
      <c r="BN72" s="1600" t="s">
        <v>515</v>
      </c>
      <c r="BO72" s="1604">
        <v>2014</v>
      </c>
    </row>
    <row r="73" spans="3:67" ht="17.25" customHeight="1" x14ac:dyDescent="0.25">
      <c r="C73" s="610" t="s">
        <v>255</v>
      </c>
      <c r="D73" s="611">
        <v>2</v>
      </c>
      <c r="E73" s="2085" t="s">
        <v>17</v>
      </c>
      <c r="F73" s="2086" t="s">
        <v>939</v>
      </c>
      <c r="G73" s="2086" t="s">
        <v>141</v>
      </c>
      <c r="H73" s="2087" t="s">
        <v>515</v>
      </c>
      <c r="I73" s="2088">
        <v>2014</v>
      </c>
      <c r="J73" s="2089"/>
      <c r="K73" s="2087"/>
      <c r="L73" s="2087"/>
      <c r="M73" s="2087"/>
      <c r="N73" s="2087"/>
      <c r="O73" s="2087"/>
      <c r="P73" s="2087"/>
      <c r="Q73" s="2087"/>
      <c r="R73" s="2087"/>
      <c r="S73" s="2087"/>
      <c r="T73" s="2087"/>
      <c r="U73" s="2088"/>
      <c r="V73" s="2087"/>
      <c r="W73" s="2087"/>
      <c r="X73" s="2087"/>
      <c r="Y73" s="2087"/>
      <c r="Z73" s="2087"/>
      <c r="AA73" s="2087">
        <v>100</v>
      </c>
      <c r="AB73" s="2090"/>
      <c r="AC73" s="2091"/>
      <c r="AD73" s="2092"/>
      <c r="AE73" s="2087"/>
      <c r="AF73" s="2088"/>
      <c r="AG73" s="2088"/>
      <c r="AH73" s="2088"/>
      <c r="AI73" s="2088"/>
      <c r="AJ73" s="2087"/>
      <c r="AK73" s="2093"/>
      <c r="AL73" s="2093"/>
      <c r="AM73" s="2087"/>
      <c r="AN73" s="2087"/>
      <c r="AO73" s="2087"/>
      <c r="AP73" s="2087">
        <v>30</v>
      </c>
      <c r="AQ73" s="2087"/>
      <c r="AR73" s="2087"/>
      <c r="AS73" s="2087"/>
      <c r="AT73" s="2087"/>
      <c r="AU73" s="2092"/>
      <c r="AV73" s="2087"/>
      <c r="AW73" s="2087"/>
      <c r="AX73" s="2087"/>
      <c r="AY73" s="2087"/>
      <c r="AZ73" s="2088"/>
      <c r="BA73" s="2088"/>
      <c r="BB73" s="2089"/>
      <c r="BC73" s="2087"/>
      <c r="BD73" s="2087"/>
      <c r="BE73" s="2087"/>
      <c r="BF73" s="2087"/>
      <c r="BG73" s="2090"/>
      <c r="BH73" s="2094">
        <f t="shared" si="14"/>
        <v>150</v>
      </c>
      <c r="BI73" s="2095">
        <f t="shared" si="13"/>
        <v>2</v>
      </c>
      <c r="BJ73" s="98"/>
      <c r="BL73" s="1620" t="s">
        <v>939</v>
      </c>
      <c r="BM73" s="109" t="s">
        <v>940</v>
      </c>
      <c r="BN73" s="110" t="s">
        <v>515</v>
      </c>
      <c r="BO73" s="459">
        <v>2011</v>
      </c>
    </row>
    <row r="74" spans="3:67" ht="17.25" customHeight="1" thickBot="1" x14ac:dyDescent="0.3">
      <c r="C74" s="610" t="s">
        <v>256</v>
      </c>
      <c r="D74" s="611">
        <v>3</v>
      </c>
      <c r="E74" s="1057" t="s">
        <v>17</v>
      </c>
      <c r="F74" s="109" t="s">
        <v>941</v>
      </c>
      <c r="G74" s="109" t="s">
        <v>82</v>
      </c>
      <c r="H74" s="110" t="s">
        <v>515</v>
      </c>
      <c r="I74" s="240">
        <v>2012</v>
      </c>
      <c r="J74" s="458"/>
      <c r="K74" s="110"/>
      <c r="L74" s="110"/>
      <c r="M74" s="174"/>
      <c r="N74" s="174"/>
      <c r="O74" s="110"/>
      <c r="P74" s="110"/>
      <c r="Q74" s="110"/>
      <c r="R74" s="110"/>
      <c r="S74" s="110"/>
      <c r="T74" s="110"/>
      <c r="U74" s="240"/>
      <c r="V74" s="110"/>
      <c r="W74" s="110"/>
      <c r="X74" s="110"/>
      <c r="Y74" s="110"/>
      <c r="Z74" s="110"/>
      <c r="AA74" s="110">
        <v>43</v>
      </c>
      <c r="AB74" s="1010"/>
      <c r="AC74" s="459"/>
      <c r="AD74" s="411"/>
      <c r="AE74" s="110"/>
      <c r="AF74" s="240"/>
      <c r="AG74" s="240"/>
      <c r="AH74" s="240"/>
      <c r="AI74" s="240"/>
      <c r="AJ74" s="110"/>
      <c r="AK74" s="1606"/>
      <c r="AL74" s="1606"/>
      <c r="AM74" s="110"/>
      <c r="AN74" s="110"/>
      <c r="AO74" s="110"/>
      <c r="AP74" s="110"/>
      <c r="AQ74" s="110"/>
      <c r="AR74" s="110"/>
      <c r="AS74" s="110"/>
      <c r="AT74" s="110"/>
      <c r="AU74" s="411"/>
      <c r="AV74" s="110"/>
      <c r="AW74" s="110"/>
      <c r="AX74" s="110"/>
      <c r="AY74" s="110"/>
      <c r="AZ74" s="240"/>
      <c r="BA74" s="240"/>
      <c r="BB74" s="458"/>
      <c r="BC74" s="110"/>
      <c r="BD74" s="110"/>
      <c r="BE74" s="110"/>
      <c r="BF74" s="110"/>
      <c r="BG74" s="1010"/>
      <c r="BH74" s="1598">
        <f t="shared" si="14"/>
        <v>53</v>
      </c>
      <c r="BI74" s="1847">
        <f t="shared" si="13"/>
        <v>1</v>
      </c>
      <c r="BL74" s="1620" t="s">
        <v>941</v>
      </c>
      <c r="BM74" s="109" t="s">
        <v>82</v>
      </c>
      <c r="BN74" s="110" t="s">
        <v>515</v>
      </c>
      <c r="BO74" s="459">
        <v>2012</v>
      </c>
    </row>
    <row r="75" spans="3:67" ht="17.25" customHeight="1" thickBot="1" x14ac:dyDescent="0.3">
      <c r="C75" s="610" t="s">
        <v>257</v>
      </c>
      <c r="D75" s="613">
        <v>4</v>
      </c>
      <c r="E75" s="1607" t="s">
        <v>17</v>
      </c>
      <c r="F75" s="1608" t="s">
        <v>941</v>
      </c>
      <c r="G75" s="1608" t="s">
        <v>115</v>
      </c>
      <c r="H75" s="1609" t="s">
        <v>515</v>
      </c>
      <c r="I75" s="1610">
        <v>2012</v>
      </c>
      <c r="J75" s="1611"/>
      <c r="K75" s="1609"/>
      <c r="L75" s="1609"/>
      <c r="M75" s="1612"/>
      <c r="N75" s="1612"/>
      <c r="O75" s="1609"/>
      <c r="P75" s="1609"/>
      <c r="Q75" s="1609"/>
      <c r="R75" s="1609"/>
      <c r="S75" s="1609"/>
      <c r="T75" s="1609"/>
      <c r="U75" s="1610"/>
      <c r="V75" s="1609"/>
      <c r="W75" s="1609"/>
      <c r="X75" s="1609"/>
      <c r="Y75" s="1609"/>
      <c r="Z75" s="1609"/>
      <c r="AA75" s="1609">
        <v>35</v>
      </c>
      <c r="AB75" s="1613"/>
      <c r="AC75" s="1614"/>
      <c r="AD75" s="1615"/>
      <c r="AE75" s="1609"/>
      <c r="AF75" s="1610"/>
      <c r="AG75" s="1610"/>
      <c r="AH75" s="1610"/>
      <c r="AI75" s="1610"/>
      <c r="AJ75" s="1609"/>
      <c r="AK75" s="1609"/>
      <c r="AL75" s="1609"/>
      <c r="AM75" s="1609"/>
      <c r="AN75" s="1609"/>
      <c r="AO75" s="1609"/>
      <c r="AP75" s="1609"/>
      <c r="AQ75" s="1609"/>
      <c r="AR75" s="1609"/>
      <c r="AS75" s="1609"/>
      <c r="AT75" s="1609"/>
      <c r="AU75" s="1615"/>
      <c r="AV75" s="1609"/>
      <c r="AW75" s="1609"/>
      <c r="AX75" s="1609"/>
      <c r="AY75" s="1609"/>
      <c r="AZ75" s="1610"/>
      <c r="BA75" s="1610"/>
      <c r="BB75" s="1611"/>
      <c r="BC75" s="1609"/>
      <c r="BD75" s="1609"/>
      <c r="BE75" s="1609"/>
      <c r="BF75" s="1609"/>
      <c r="BG75" s="1613"/>
      <c r="BH75" s="1622">
        <f t="shared" si="14"/>
        <v>45</v>
      </c>
      <c r="BI75" s="1848">
        <f t="shared" si="13"/>
        <v>1</v>
      </c>
      <c r="BJ75" s="1616">
        <f>SUM(BI73:BI75)</f>
        <v>4</v>
      </c>
      <c r="BK75" s="1617">
        <f>SUM(BH73:BH75)</f>
        <v>248</v>
      </c>
      <c r="BL75" s="1618" t="s">
        <v>941</v>
      </c>
      <c r="BM75" s="1608" t="s">
        <v>115</v>
      </c>
      <c r="BN75" s="1609" t="s">
        <v>515</v>
      </c>
      <c r="BO75" s="1614">
        <v>2012</v>
      </c>
    </row>
    <row r="76" spans="3:67" ht="17.25" customHeight="1" x14ac:dyDescent="0.25">
      <c r="C76" s="610" t="s">
        <v>258</v>
      </c>
      <c r="D76" s="609">
        <v>1</v>
      </c>
      <c r="E76" s="396" t="s">
        <v>505</v>
      </c>
      <c r="F76" s="257" t="s">
        <v>509</v>
      </c>
      <c r="G76" s="257" t="s">
        <v>510</v>
      </c>
      <c r="H76" s="258" t="s">
        <v>515</v>
      </c>
      <c r="I76" s="2098">
        <v>2012</v>
      </c>
      <c r="J76" s="432"/>
      <c r="K76" s="258"/>
      <c r="L76" s="258"/>
      <c r="M76" s="258"/>
      <c r="N76" s="258"/>
      <c r="O76" s="258"/>
      <c r="P76" s="258"/>
      <c r="Q76" s="258"/>
      <c r="R76" s="258"/>
      <c r="S76" s="258"/>
      <c r="T76" s="258"/>
      <c r="U76" s="258"/>
      <c r="V76" s="258"/>
      <c r="W76" s="258"/>
      <c r="X76" s="258"/>
      <c r="Y76" s="258">
        <v>27</v>
      </c>
      <c r="Z76" s="258"/>
      <c r="AA76" s="258">
        <v>16</v>
      </c>
      <c r="AB76" s="258"/>
      <c r="AC76" s="497"/>
      <c r="AD76" s="396"/>
      <c r="AE76" s="257"/>
      <c r="AF76" s="257"/>
      <c r="AG76" s="258">
        <v>34</v>
      </c>
      <c r="AH76" s="258"/>
      <c r="AI76" s="258"/>
      <c r="AJ76" s="258"/>
      <c r="AK76" s="258"/>
      <c r="AL76" s="258"/>
      <c r="AM76" s="258"/>
      <c r="AN76" s="258"/>
      <c r="AO76" s="258"/>
      <c r="AP76" s="258"/>
      <c r="AQ76" s="258"/>
      <c r="AR76" s="258"/>
      <c r="AS76" s="258"/>
      <c r="AT76" s="258"/>
      <c r="AU76" s="537"/>
      <c r="AV76" s="258"/>
      <c r="AW76" s="258"/>
      <c r="AX76" s="258"/>
      <c r="AY76" s="258"/>
      <c r="AZ76" s="258"/>
      <c r="BA76" s="258"/>
      <c r="BB76" s="432"/>
      <c r="BC76" s="258"/>
      <c r="BD76" s="258"/>
      <c r="BE76" s="258"/>
      <c r="BF76" s="258"/>
      <c r="BG76" s="1888"/>
      <c r="BH76" s="1852">
        <f t="shared" si="14"/>
        <v>107</v>
      </c>
      <c r="BI76" s="1012">
        <f t="shared" si="13"/>
        <v>3</v>
      </c>
      <c r="BL76" s="257" t="s">
        <v>509</v>
      </c>
      <c r="BM76" s="257" t="s">
        <v>510</v>
      </c>
      <c r="BN76" s="258" t="s">
        <v>515</v>
      </c>
      <c r="BO76" s="2098">
        <v>2012</v>
      </c>
    </row>
    <row r="77" spans="3:67" ht="17.25" customHeight="1" x14ac:dyDescent="0.25">
      <c r="C77" s="610" t="s">
        <v>259</v>
      </c>
      <c r="D77" s="611">
        <v>2</v>
      </c>
      <c r="E77" s="398" t="s">
        <v>505</v>
      </c>
      <c r="F77" s="34" t="s">
        <v>506</v>
      </c>
      <c r="G77" s="34" t="s">
        <v>507</v>
      </c>
      <c r="H77" s="35" t="s">
        <v>515</v>
      </c>
      <c r="I77" s="381">
        <v>2011</v>
      </c>
      <c r="J77" s="417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>
        <v>20</v>
      </c>
      <c r="AB77" s="35"/>
      <c r="AC77" s="418"/>
      <c r="AD77" s="398"/>
      <c r="AE77" s="34"/>
      <c r="AF77" s="34"/>
      <c r="AG77" s="35">
        <v>39</v>
      </c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89"/>
      <c r="AV77" s="35"/>
      <c r="AW77" s="35"/>
      <c r="AX77" s="35"/>
      <c r="AY77" s="35"/>
      <c r="AZ77" s="35"/>
      <c r="BA77" s="35"/>
      <c r="BB77" s="417"/>
      <c r="BC77" s="35"/>
      <c r="BD77" s="35"/>
      <c r="BE77" s="35"/>
      <c r="BF77" s="35"/>
      <c r="BG77" s="848"/>
      <c r="BH77" s="1083">
        <f t="shared" si="14"/>
        <v>79</v>
      </c>
      <c r="BI77" s="1112">
        <f t="shared" si="13"/>
        <v>2</v>
      </c>
      <c r="BL77" s="34" t="s">
        <v>506</v>
      </c>
      <c r="BM77" s="34" t="s">
        <v>507</v>
      </c>
      <c r="BN77" s="35" t="s">
        <v>515</v>
      </c>
      <c r="BO77" s="381">
        <v>2011</v>
      </c>
    </row>
    <row r="78" spans="3:67" ht="17.25" customHeight="1" x14ac:dyDescent="0.25">
      <c r="C78" s="610" t="s">
        <v>260</v>
      </c>
      <c r="D78" s="616">
        <v>3</v>
      </c>
      <c r="E78" s="397" t="s">
        <v>505</v>
      </c>
      <c r="F78" s="32" t="s">
        <v>928</v>
      </c>
      <c r="G78" s="32" t="s">
        <v>151</v>
      </c>
      <c r="H78" s="35" t="s">
        <v>516</v>
      </c>
      <c r="I78" s="380">
        <v>2014</v>
      </c>
      <c r="J78" s="417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3">
        <v>45</v>
      </c>
      <c r="Y78" s="35"/>
      <c r="Z78" s="35"/>
      <c r="AA78" s="35"/>
      <c r="AB78" s="35"/>
      <c r="AC78" s="418"/>
      <c r="AD78" s="398"/>
      <c r="AE78" s="34"/>
      <c r="AF78" s="34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89"/>
      <c r="AV78" s="35"/>
      <c r="AW78" s="35"/>
      <c r="AX78" s="35"/>
      <c r="AY78" s="35"/>
      <c r="AZ78" s="35"/>
      <c r="BA78" s="35"/>
      <c r="BB78" s="417"/>
      <c r="BC78" s="35"/>
      <c r="BD78" s="35"/>
      <c r="BE78" s="35"/>
      <c r="BF78" s="35"/>
      <c r="BG78" s="848"/>
      <c r="BH78" s="1083">
        <f t="shared" si="14"/>
        <v>55</v>
      </c>
      <c r="BI78" s="1112">
        <f t="shared" si="13"/>
        <v>1</v>
      </c>
      <c r="BJ78" s="97"/>
      <c r="BK78" s="330"/>
      <c r="BL78" s="32" t="s">
        <v>928</v>
      </c>
      <c r="BM78" s="32" t="s">
        <v>151</v>
      </c>
      <c r="BN78" s="35" t="s">
        <v>516</v>
      </c>
      <c r="BO78" s="380">
        <v>2014</v>
      </c>
    </row>
    <row r="79" spans="3:67" ht="17.25" customHeight="1" x14ac:dyDescent="0.25">
      <c r="C79" s="610" t="s">
        <v>261</v>
      </c>
      <c r="D79" s="611">
        <v>4</v>
      </c>
      <c r="E79" s="398" t="s">
        <v>505</v>
      </c>
      <c r="F79" s="34" t="s">
        <v>927</v>
      </c>
      <c r="G79" s="34" t="s">
        <v>520</v>
      </c>
      <c r="H79" s="77" t="s">
        <v>516</v>
      </c>
      <c r="I79" s="381">
        <v>2011</v>
      </c>
      <c r="J79" s="417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>
        <v>21</v>
      </c>
      <c r="Z79" s="35"/>
      <c r="AA79" s="35"/>
      <c r="AB79" s="35"/>
      <c r="AC79" s="418"/>
      <c r="AD79" s="398"/>
      <c r="AE79" s="34"/>
      <c r="AF79" s="34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5"/>
      <c r="AR79" s="35"/>
      <c r="AS79" s="35"/>
      <c r="AT79" s="35"/>
      <c r="AU79" s="389"/>
      <c r="AV79" s="35"/>
      <c r="AW79" s="35"/>
      <c r="AX79" s="35"/>
      <c r="AY79" s="35"/>
      <c r="AZ79" s="35"/>
      <c r="BA79" s="35"/>
      <c r="BB79" s="417"/>
      <c r="BC79" s="35"/>
      <c r="BD79" s="35"/>
      <c r="BE79" s="35"/>
      <c r="BF79" s="35"/>
      <c r="BG79" s="848"/>
      <c r="BH79" s="1083">
        <f t="shared" si="14"/>
        <v>31</v>
      </c>
      <c r="BI79" s="1112">
        <f t="shared" si="13"/>
        <v>1</v>
      </c>
      <c r="BJ79" s="97"/>
      <c r="BK79" s="330"/>
      <c r="BL79" s="34" t="s">
        <v>927</v>
      </c>
      <c r="BM79" s="34" t="s">
        <v>520</v>
      </c>
      <c r="BN79" s="77" t="s">
        <v>516</v>
      </c>
      <c r="BO79" s="381">
        <v>2011</v>
      </c>
    </row>
    <row r="80" spans="3:67" ht="17.25" customHeight="1" x14ac:dyDescent="0.25">
      <c r="C80" s="610" t="s">
        <v>262</v>
      </c>
      <c r="D80" s="616">
        <v>5</v>
      </c>
      <c r="E80" s="397" t="s">
        <v>505</v>
      </c>
      <c r="F80" s="32" t="s">
        <v>787</v>
      </c>
      <c r="G80" s="32" t="s">
        <v>82</v>
      </c>
      <c r="H80" s="35" t="s">
        <v>515</v>
      </c>
      <c r="I80" s="2099">
        <v>2009</v>
      </c>
      <c r="J80" s="417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418"/>
      <c r="AD80" s="398"/>
      <c r="AE80" s="34"/>
      <c r="AF80" s="34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389"/>
      <c r="AV80" s="35"/>
      <c r="AW80" s="35"/>
      <c r="AX80" s="35"/>
      <c r="AY80" s="35"/>
      <c r="AZ80" s="35"/>
      <c r="BA80" s="35"/>
      <c r="BB80" s="419">
        <v>10</v>
      </c>
      <c r="BC80" s="33">
        <v>10</v>
      </c>
      <c r="BD80" s="33"/>
      <c r="BE80" s="35"/>
      <c r="BF80" s="35"/>
      <c r="BG80" s="848"/>
      <c r="BH80" s="1083">
        <f t="shared" si="14"/>
        <v>20</v>
      </c>
      <c r="BI80" s="1112">
        <f t="shared" si="13"/>
        <v>2</v>
      </c>
      <c r="BJ80" s="97"/>
      <c r="BK80" s="330"/>
      <c r="BL80" s="32" t="s">
        <v>787</v>
      </c>
      <c r="BM80" s="32" t="s">
        <v>82</v>
      </c>
      <c r="BN80" s="35" t="s">
        <v>515</v>
      </c>
      <c r="BO80" s="2099">
        <v>2009</v>
      </c>
    </row>
    <row r="81" spans="3:67" ht="17.25" customHeight="1" thickBot="1" x14ac:dyDescent="0.3">
      <c r="C81" s="610" t="s">
        <v>263</v>
      </c>
      <c r="D81" s="611">
        <v>6</v>
      </c>
      <c r="E81" s="397" t="s">
        <v>505</v>
      </c>
      <c r="F81" s="32" t="s">
        <v>635</v>
      </c>
      <c r="G81" s="32" t="s">
        <v>171</v>
      </c>
      <c r="H81" s="35" t="s">
        <v>515</v>
      </c>
      <c r="I81" s="380">
        <v>2013</v>
      </c>
      <c r="J81" s="419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416"/>
      <c r="AD81" s="397"/>
      <c r="AE81" s="32"/>
      <c r="AF81" s="32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88"/>
      <c r="AV81" s="33"/>
      <c r="AW81" s="33"/>
      <c r="AX81" s="33"/>
      <c r="AY81" s="33"/>
      <c r="AZ81" s="33"/>
      <c r="BA81" s="33"/>
      <c r="BB81" s="419"/>
      <c r="BC81" s="33"/>
      <c r="BD81" s="33"/>
      <c r="BE81" s="33"/>
      <c r="BF81" s="33"/>
      <c r="BG81" s="1093"/>
      <c r="BH81" s="1083">
        <f t="shared" si="14"/>
        <v>0</v>
      </c>
      <c r="BI81" s="1112">
        <f t="shared" si="13"/>
        <v>0</v>
      </c>
      <c r="BL81" s="32" t="s">
        <v>635</v>
      </c>
      <c r="BM81" s="32" t="s">
        <v>171</v>
      </c>
      <c r="BN81" s="35" t="s">
        <v>515</v>
      </c>
      <c r="BO81" s="380">
        <v>2013</v>
      </c>
    </row>
    <row r="82" spans="3:67" ht="17.25" customHeight="1" thickBot="1" x14ac:dyDescent="0.3">
      <c r="C82" s="610" t="s">
        <v>863</v>
      </c>
      <c r="D82" s="1889">
        <v>7</v>
      </c>
      <c r="E82" s="1264" t="s">
        <v>505</v>
      </c>
      <c r="F82" s="1265" t="s">
        <v>636</v>
      </c>
      <c r="G82" s="1265" t="s">
        <v>184</v>
      </c>
      <c r="H82" s="1117" t="s">
        <v>516</v>
      </c>
      <c r="I82" s="1266">
        <v>2011</v>
      </c>
      <c r="J82" s="1267"/>
      <c r="K82" s="1268"/>
      <c r="L82" s="1268"/>
      <c r="M82" s="1268"/>
      <c r="N82" s="1268"/>
      <c r="O82" s="1268"/>
      <c r="P82" s="1268"/>
      <c r="Q82" s="1268"/>
      <c r="R82" s="1268"/>
      <c r="S82" s="1268"/>
      <c r="T82" s="1268"/>
      <c r="U82" s="1268"/>
      <c r="V82" s="1268"/>
      <c r="W82" s="1268"/>
      <c r="X82" s="1268"/>
      <c r="Y82" s="1268"/>
      <c r="Z82" s="1268"/>
      <c r="AA82" s="1268"/>
      <c r="AB82" s="1268"/>
      <c r="AC82" s="1269"/>
      <c r="AD82" s="1264"/>
      <c r="AE82" s="1265"/>
      <c r="AF82" s="1265"/>
      <c r="AG82" s="1268"/>
      <c r="AH82" s="1268"/>
      <c r="AI82" s="1268"/>
      <c r="AJ82" s="1268"/>
      <c r="AK82" s="1268"/>
      <c r="AL82" s="1268"/>
      <c r="AM82" s="1268"/>
      <c r="AN82" s="1268"/>
      <c r="AO82" s="1268"/>
      <c r="AP82" s="1268"/>
      <c r="AQ82" s="1268"/>
      <c r="AR82" s="1268"/>
      <c r="AS82" s="1268"/>
      <c r="AT82" s="1268"/>
      <c r="AU82" s="1270"/>
      <c r="AV82" s="1268"/>
      <c r="AW82" s="1268"/>
      <c r="AX82" s="1268"/>
      <c r="AY82" s="1268"/>
      <c r="AZ82" s="1268"/>
      <c r="BA82" s="1268"/>
      <c r="BB82" s="1267"/>
      <c r="BC82" s="1268"/>
      <c r="BD82" s="1268"/>
      <c r="BE82" s="1268"/>
      <c r="BF82" s="1268"/>
      <c r="BG82" s="1271"/>
      <c r="BH82" s="1853">
        <f t="shared" si="14"/>
        <v>0</v>
      </c>
      <c r="BI82" s="1854">
        <f t="shared" si="13"/>
        <v>0</v>
      </c>
      <c r="BJ82" s="618">
        <f>SUM(BI76:BI82)</f>
        <v>9</v>
      </c>
      <c r="BK82" s="619">
        <f>SUM(BH76:BH82)</f>
        <v>292</v>
      </c>
      <c r="BL82" s="1265" t="s">
        <v>636</v>
      </c>
      <c r="BM82" s="1265" t="s">
        <v>184</v>
      </c>
      <c r="BN82" s="1117" t="s">
        <v>516</v>
      </c>
      <c r="BO82" s="1266">
        <v>2011</v>
      </c>
    </row>
    <row r="83" spans="3:67" ht="17.25" customHeight="1" x14ac:dyDescent="0.25">
      <c r="C83" s="610" t="s">
        <v>264</v>
      </c>
      <c r="D83" s="609">
        <v>1</v>
      </c>
      <c r="E83" s="466" t="s">
        <v>805</v>
      </c>
      <c r="F83" s="70" t="s">
        <v>1091</v>
      </c>
      <c r="G83" s="70" t="s">
        <v>795</v>
      </c>
      <c r="H83" s="1892" t="s">
        <v>515</v>
      </c>
      <c r="I83" s="385">
        <v>2012</v>
      </c>
      <c r="J83" s="1894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452"/>
      <c r="AD83" s="248"/>
      <c r="AE83" s="70"/>
      <c r="AF83" s="70"/>
      <c r="AG83" s="71"/>
      <c r="AH83" s="71"/>
      <c r="AI83" s="71"/>
      <c r="AJ83" s="71"/>
      <c r="AK83" s="71"/>
      <c r="AL83" s="71"/>
      <c r="AM83" s="71">
        <v>36</v>
      </c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1895"/>
      <c r="BB83" s="1894"/>
      <c r="BC83" s="71"/>
      <c r="BD83" s="71"/>
      <c r="BE83" s="71"/>
      <c r="BF83" s="71"/>
      <c r="BG83" s="452"/>
      <c r="BH83" s="646">
        <f t="shared" ref="BH83:BH86" si="15">SUM(J83:BA83)+(BI83*10)</f>
        <v>46</v>
      </c>
      <c r="BI83" s="1088">
        <f t="shared" ref="BI83:BI86" si="16">COUNTA(J83:BG83)</f>
        <v>1</v>
      </c>
      <c r="BJ83" s="97"/>
      <c r="BK83" s="330"/>
      <c r="BL83" s="466" t="s">
        <v>1091</v>
      </c>
      <c r="BM83" s="70" t="s">
        <v>795</v>
      </c>
      <c r="BN83" s="1892" t="s">
        <v>515</v>
      </c>
      <c r="BO83" s="1005">
        <v>2012</v>
      </c>
    </row>
    <row r="84" spans="3:67" ht="17.25" customHeight="1" x14ac:dyDescent="0.25">
      <c r="C84" s="610" t="s">
        <v>265</v>
      </c>
      <c r="D84" s="611">
        <v>2</v>
      </c>
      <c r="E84" s="58" t="s">
        <v>805</v>
      </c>
      <c r="F84" s="59" t="s">
        <v>808</v>
      </c>
      <c r="G84" s="59" t="s">
        <v>1092</v>
      </c>
      <c r="H84" s="62" t="s">
        <v>515</v>
      </c>
      <c r="I84" s="545">
        <v>2012</v>
      </c>
      <c r="J84" s="438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439"/>
      <c r="AD84" s="249"/>
      <c r="AE84" s="59"/>
      <c r="AF84" s="59"/>
      <c r="AG84" s="60"/>
      <c r="AH84" s="60"/>
      <c r="AI84" s="60"/>
      <c r="AJ84" s="60"/>
      <c r="AK84" s="60"/>
      <c r="AL84" s="60"/>
      <c r="AM84" s="60">
        <v>34</v>
      </c>
      <c r="AN84" s="60"/>
      <c r="AO84" s="60"/>
      <c r="AP84" s="60"/>
      <c r="AQ84" s="60"/>
      <c r="AR84" s="60"/>
      <c r="AS84" s="60"/>
      <c r="AT84" s="60"/>
      <c r="AU84" s="60"/>
      <c r="AV84" s="60"/>
      <c r="AW84" s="60"/>
      <c r="AX84" s="60"/>
      <c r="AY84" s="60"/>
      <c r="AZ84" s="60"/>
      <c r="BA84" s="222"/>
      <c r="BB84" s="438"/>
      <c r="BC84" s="60"/>
      <c r="BD84" s="60"/>
      <c r="BE84" s="60"/>
      <c r="BF84" s="60"/>
      <c r="BG84" s="439"/>
      <c r="BH84" s="646">
        <f t="shared" si="15"/>
        <v>44</v>
      </c>
      <c r="BI84" s="1088">
        <f t="shared" si="16"/>
        <v>1</v>
      </c>
      <c r="BJ84" s="97"/>
      <c r="BK84" s="330"/>
      <c r="BL84" s="58" t="s">
        <v>808</v>
      </c>
      <c r="BM84" s="59" t="s">
        <v>1092</v>
      </c>
      <c r="BN84" s="62" t="s">
        <v>515</v>
      </c>
      <c r="BO84" s="1006">
        <v>2012</v>
      </c>
    </row>
    <row r="85" spans="3:67" ht="17.25" customHeight="1" thickBot="1" x14ac:dyDescent="0.3">
      <c r="C85" s="610" t="s">
        <v>266</v>
      </c>
      <c r="D85" s="611">
        <v>3</v>
      </c>
      <c r="E85" s="58" t="s">
        <v>805</v>
      </c>
      <c r="F85" s="59"/>
      <c r="G85" s="59"/>
      <c r="H85" s="62"/>
      <c r="I85" s="545"/>
      <c r="J85" s="438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439"/>
      <c r="AD85" s="249"/>
      <c r="AE85" s="59"/>
      <c r="AF85" s="59"/>
      <c r="AG85" s="60"/>
      <c r="AH85" s="60"/>
      <c r="AI85" s="60"/>
      <c r="AJ85" s="60"/>
      <c r="AK85" s="60"/>
      <c r="AL85" s="60"/>
      <c r="AM85" s="60"/>
      <c r="AN85" s="60"/>
      <c r="AO85" s="60"/>
      <c r="AP85" s="60"/>
      <c r="AQ85" s="60"/>
      <c r="AR85" s="60"/>
      <c r="AS85" s="60"/>
      <c r="AT85" s="60"/>
      <c r="AU85" s="60"/>
      <c r="AV85" s="60"/>
      <c r="AW85" s="60"/>
      <c r="AX85" s="60"/>
      <c r="AY85" s="60"/>
      <c r="AZ85" s="60"/>
      <c r="BA85" s="222"/>
      <c r="BB85" s="438"/>
      <c r="BC85" s="60"/>
      <c r="BD85" s="60"/>
      <c r="BE85" s="60"/>
      <c r="BF85" s="60"/>
      <c r="BG85" s="439"/>
      <c r="BH85" s="646">
        <f t="shared" si="15"/>
        <v>0</v>
      </c>
      <c r="BI85" s="1088">
        <f t="shared" si="16"/>
        <v>0</v>
      </c>
      <c r="BL85" s="58"/>
      <c r="BM85" s="59"/>
      <c r="BN85" s="62"/>
      <c r="BO85" s="1006"/>
    </row>
    <row r="86" spans="3:67" ht="17.25" customHeight="1" thickBot="1" x14ac:dyDescent="0.3">
      <c r="C86" s="610" t="s">
        <v>267</v>
      </c>
      <c r="D86" s="1890">
        <v>4</v>
      </c>
      <c r="E86" s="469" t="s">
        <v>805</v>
      </c>
      <c r="F86" s="93"/>
      <c r="G86" s="93"/>
      <c r="H86" s="1893"/>
      <c r="I86" s="387"/>
      <c r="J86" s="735"/>
      <c r="K86" s="94"/>
      <c r="L86" s="94"/>
      <c r="M86" s="94"/>
      <c r="N86" s="94"/>
      <c r="O86" s="94"/>
      <c r="P86" s="94"/>
      <c r="Q86" s="94"/>
      <c r="R86" s="94"/>
      <c r="S86" s="94"/>
      <c r="T86" s="94"/>
      <c r="U86" s="94"/>
      <c r="V86" s="94"/>
      <c r="W86" s="94"/>
      <c r="X86" s="94"/>
      <c r="Y86" s="94"/>
      <c r="Z86" s="94"/>
      <c r="AA86" s="94"/>
      <c r="AB86" s="94"/>
      <c r="AC86" s="453"/>
      <c r="AD86" s="566"/>
      <c r="AE86" s="93"/>
      <c r="AF86" s="93"/>
      <c r="AG86" s="94"/>
      <c r="AH86" s="94"/>
      <c r="AI86" s="94"/>
      <c r="AJ86" s="94"/>
      <c r="AK86" s="94"/>
      <c r="AL86" s="94"/>
      <c r="AM86" s="94"/>
      <c r="AN86" s="94"/>
      <c r="AO86" s="94"/>
      <c r="AP86" s="94"/>
      <c r="AQ86" s="94"/>
      <c r="AR86" s="94"/>
      <c r="AS86" s="94"/>
      <c r="AT86" s="94"/>
      <c r="AU86" s="94"/>
      <c r="AV86" s="94"/>
      <c r="AW86" s="94"/>
      <c r="AX86" s="94"/>
      <c r="AY86" s="94"/>
      <c r="AZ86" s="94"/>
      <c r="BA86" s="734"/>
      <c r="BB86" s="735"/>
      <c r="BC86" s="94"/>
      <c r="BD86" s="94"/>
      <c r="BE86" s="94"/>
      <c r="BF86" s="94"/>
      <c r="BG86" s="453"/>
      <c r="BH86" s="864">
        <f t="shared" si="15"/>
        <v>0</v>
      </c>
      <c r="BI86" s="1089">
        <f t="shared" si="16"/>
        <v>0</v>
      </c>
      <c r="BJ86" s="670">
        <f>SUM(BI83:BI86)</f>
        <v>2</v>
      </c>
      <c r="BK86" s="1896">
        <f>SUM(BH83:BH86)</f>
        <v>90</v>
      </c>
      <c r="BL86" s="469"/>
      <c r="BM86" s="93"/>
      <c r="BN86" s="1893"/>
      <c r="BO86" s="1008"/>
    </row>
    <row r="87" spans="3:67" ht="17.25" customHeight="1" x14ac:dyDescent="0.25">
      <c r="C87" s="610" t="s">
        <v>268</v>
      </c>
      <c r="D87" s="609">
        <v>1</v>
      </c>
      <c r="E87" s="1045" t="s">
        <v>71</v>
      </c>
      <c r="F87" s="818" t="s">
        <v>707</v>
      </c>
      <c r="G87" s="818" t="s">
        <v>81</v>
      </c>
      <c r="H87" s="814" t="s">
        <v>515</v>
      </c>
      <c r="I87" s="819">
        <v>2016</v>
      </c>
      <c r="J87" s="820">
        <v>75</v>
      </c>
      <c r="K87" s="821"/>
      <c r="L87" s="821"/>
      <c r="M87" s="814"/>
      <c r="N87" s="814">
        <v>150</v>
      </c>
      <c r="O87" s="814"/>
      <c r="P87" s="814">
        <v>75</v>
      </c>
      <c r="Q87" s="814"/>
      <c r="R87" s="814">
        <v>115</v>
      </c>
      <c r="S87" s="814"/>
      <c r="T87" s="814"/>
      <c r="U87" s="819"/>
      <c r="V87" s="814">
        <v>135</v>
      </c>
      <c r="W87" s="814"/>
      <c r="X87" s="814"/>
      <c r="Y87" s="814"/>
      <c r="Z87" s="814"/>
      <c r="AA87" s="814"/>
      <c r="AB87" s="905"/>
      <c r="AC87" s="822"/>
      <c r="AD87" s="993">
        <v>125</v>
      </c>
      <c r="AE87" s="821"/>
      <c r="AF87" s="1301"/>
      <c r="AG87" s="1301"/>
      <c r="AH87" s="1301"/>
      <c r="AI87" s="1301"/>
      <c r="AJ87" s="821"/>
      <c r="AK87" s="821"/>
      <c r="AL87" s="821"/>
      <c r="AM87" s="821"/>
      <c r="AN87" s="821"/>
      <c r="AO87" s="821"/>
      <c r="AP87" s="821"/>
      <c r="AQ87" s="821"/>
      <c r="AR87" s="821"/>
      <c r="AS87" s="821"/>
      <c r="AT87" s="821"/>
      <c r="AU87" s="1891"/>
      <c r="AV87" s="821"/>
      <c r="AW87" s="821"/>
      <c r="AX87" s="821"/>
      <c r="AY87" s="821"/>
      <c r="AZ87" s="1301"/>
      <c r="BA87" s="1301"/>
      <c r="BB87" s="820"/>
      <c r="BC87" s="814"/>
      <c r="BD87" s="814">
        <v>10</v>
      </c>
      <c r="BE87" s="814">
        <v>10</v>
      </c>
      <c r="BF87" s="814">
        <v>10</v>
      </c>
      <c r="BG87" s="905">
        <v>10</v>
      </c>
      <c r="BH87" s="1850">
        <f t="shared" ref="BH87:BH120" si="17">SUM(J87:BA87)+(BI87*10)</f>
        <v>775</v>
      </c>
      <c r="BI87" s="1851">
        <f t="shared" ref="BI87:BI118" si="18">COUNTA(J87:BG87)</f>
        <v>10</v>
      </c>
      <c r="BJ87" s="98"/>
      <c r="BL87" s="818" t="s">
        <v>707</v>
      </c>
      <c r="BM87" s="818" t="s">
        <v>81</v>
      </c>
      <c r="BN87" s="814" t="s">
        <v>515</v>
      </c>
      <c r="BO87" s="819">
        <v>2016</v>
      </c>
    </row>
    <row r="88" spans="3:67" ht="17.25" customHeight="1" x14ac:dyDescent="0.25">
      <c r="C88" s="610" t="s">
        <v>269</v>
      </c>
      <c r="D88" s="611">
        <v>2</v>
      </c>
      <c r="E88" s="1045" t="s">
        <v>71</v>
      </c>
      <c r="F88" s="818" t="s">
        <v>66</v>
      </c>
      <c r="G88" s="818" t="s">
        <v>67</v>
      </c>
      <c r="H88" s="814" t="s">
        <v>515</v>
      </c>
      <c r="I88" s="819">
        <v>2012</v>
      </c>
      <c r="J88" s="820"/>
      <c r="K88" s="814"/>
      <c r="L88" s="814"/>
      <c r="M88" s="814"/>
      <c r="N88" s="814"/>
      <c r="O88" s="821"/>
      <c r="P88" s="821"/>
      <c r="Q88" s="821"/>
      <c r="R88" s="821"/>
      <c r="S88" s="821"/>
      <c r="T88" s="814">
        <v>170</v>
      </c>
      <c r="U88" s="1301"/>
      <c r="V88" s="821"/>
      <c r="W88" s="814"/>
      <c r="X88" s="814"/>
      <c r="Y88" s="814"/>
      <c r="Z88" s="814"/>
      <c r="AA88" s="814"/>
      <c r="AB88" s="905">
        <v>135</v>
      </c>
      <c r="AC88" s="822"/>
      <c r="AD88" s="993"/>
      <c r="AE88" s="821"/>
      <c r="AF88" s="1301"/>
      <c r="AG88" s="1301"/>
      <c r="AH88" s="1301"/>
      <c r="AI88" s="814"/>
      <c r="AJ88" s="821"/>
      <c r="AK88" s="1302"/>
      <c r="AL88" s="1302"/>
      <c r="AM88" s="821"/>
      <c r="AN88" s="814">
        <v>200</v>
      </c>
      <c r="AO88" s="814">
        <v>165</v>
      </c>
      <c r="AP88" s="814"/>
      <c r="AQ88" s="814"/>
      <c r="AR88" s="814"/>
      <c r="AS88" s="814"/>
      <c r="AT88" s="814"/>
      <c r="AU88" s="993"/>
      <c r="AV88" s="814"/>
      <c r="AW88" s="814"/>
      <c r="AX88" s="814"/>
      <c r="AY88" s="814"/>
      <c r="AZ88" s="819"/>
      <c r="BA88" s="819"/>
      <c r="BB88" s="820">
        <v>10</v>
      </c>
      <c r="BC88" s="814">
        <v>10</v>
      </c>
      <c r="BD88" s="814">
        <v>10</v>
      </c>
      <c r="BE88" s="814">
        <v>10</v>
      </c>
      <c r="BF88" s="814">
        <v>10</v>
      </c>
      <c r="BG88" s="905"/>
      <c r="BH88" s="1624">
        <f t="shared" si="17"/>
        <v>760</v>
      </c>
      <c r="BI88" s="1013">
        <f t="shared" si="18"/>
        <v>9</v>
      </c>
      <c r="BJ88" s="98"/>
      <c r="BL88" s="818" t="s">
        <v>66</v>
      </c>
      <c r="BM88" s="818" t="s">
        <v>67</v>
      </c>
      <c r="BN88" s="814" t="s">
        <v>515</v>
      </c>
      <c r="BO88" s="819">
        <v>2012</v>
      </c>
    </row>
    <row r="89" spans="3:67" ht="17.25" customHeight="1" x14ac:dyDescent="0.25">
      <c r="C89" s="610" t="s">
        <v>270</v>
      </c>
      <c r="D89" s="611">
        <v>3</v>
      </c>
      <c r="E89" s="1046" t="s">
        <v>71</v>
      </c>
      <c r="F89" s="823" t="s">
        <v>80</v>
      </c>
      <c r="G89" s="823" t="s">
        <v>81</v>
      </c>
      <c r="H89" s="815" t="s">
        <v>515</v>
      </c>
      <c r="I89" s="824">
        <v>2016</v>
      </c>
      <c r="J89" s="825"/>
      <c r="K89" s="815"/>
      <c r="L89" s="815"/>
      <c r="M89" s="815"/>
      <c r="N89" s="815"/>
      <c r="O89" s="815"/>
      <c r="P89" s="815"/>
      <c r="Q89" s="815"/>
      <c r="R89" s="815"/>
      <c r="S89" s="815">
        <v>200</v>
      </c>
      <c r="T89" s="815"/>
      <c r="U89" s="824"/>
      <c r="V89" s="815"/>
      <c r="W89" s="815"/>
      <c r="X89" s="815"/>
      <c r="Y89" s="815"/>
      <c r="Z89" s="815"/>
      <c r="AA89" s="815"/>
      <c r="AB89" s="826"/>
      <c r="AC89" s="827"/>
      <c r="AD89" s="828"/>
      <c r="AE89" s="815"/>
      <c r="AF89" s="824"/>
      <c r="AG89" s="824"/>
      <c r="AH89" s="824"/>
      <c r="AI89" s="833"/>
      <c r="AJ89" s="815"/>
      <c r="AK89" s="829"/>
      <c r="AL89" s="829"/>
      <c r="AM89" s="815"/>
      <c r="AN89" s="815"/>
      <c r="AO89" s="815"/>
      <c r="AP89" s="815">
        <v>300</v>
      </c>
      <c r="AQ89" s="815"/>
      <c r="AR89" s="815"/>
      <c r="AS89" s="815"/>
      <c r="AT89" s="815"/>
      <c r="AU89" s="828"/>
      <c r="AV89" s="815"/>
      <c r="AW89" s="815"/>
      <c r="AX89" s="815"/>
      <c r="AY89" s="815"/>
      <c r="AZ89" s="824"/>
      <c r="BA89" s="824"/>
      <c r="BB89" s="825"/>
      <c r="BC89" s="815">
        <v>10</v>
      </c>
      <c r="BD89" s="815"/>
      <c r="BE89" s="815"/>
      <c r="BF89" s="815">
        <v>10</v>
      </c>
      <c r="BG89" s="826">
        <v>10</v>
      </c>
      <c r="BH89" s="1624">
        <f t="shared" si="17"/>
        <v>550</v>
      </c>
      <c r="BI89" s="1013">
        <f t="shared" si="18"/>
        <v>5</v>
      </c>
      <c r="BJ89" s="98"/>
      <c r="BL89" s="823" t="s">
        <v>80</v>
      </c>
      <c r="BM89" s="823" t="s">
        <v>81</v>
      </c>
      <c r="BN89" s="815" t="s">
        <v>515</v>
      </c>
      <c r="BO89" s="824">
        <v>2016</v>
      </c>
    </row>
    <row r="90" spans="3:67" ht="17.25" customHeight="1" x14ac:dyDescent="0.25">
      <c r="C90" s="610" t="s">
        <v>271</v>
      </c>
      <c r="D90" s="611">
        <v>4</v>
      </c>
      <c r="E90" s="1046" t="s">
        <v>71</v>
      </c>
      <c r="F90" s="823" t="s">
        <v>84</v>
      </c>
      <c r="G90" s="823" t="s">
        <v>83</v>
      </c>
      <c r="H90" s="815" t="s">
        <v>515</v>
      </c>
      <c r="I90" s="824">
        <v>2011</v>
      </c>
      <c r="J90" s="825"/>
      <c r="K90" s="815"/>
      <c r="L90" s="815"/>
      <c r="M90" s="815"/>
      <c r="N90" s="815"/>
      <c r="O90" s="815"/>
      <c r="P90" s="815"/>
      <c r="Q90" s="815"/>
      <c r="R90" s="815"/>
      <c r="S90" s="815"/>
      <c r="T90" s="815"/>
      <c r="U90" s="824"/>
      <c r="V90" s="815"/>
      <c r="W90" s="815"/>
      <c r="X90" s="815"/>
      <c r="Y90" s="815"/>
      <c r="Z90" s="815"/>
      <c r="AA90" s="815"/>
      <c r="AB90" s="826">
        <v>170</v>
      </c>
      <c r="AC90" s="827"/>
      <c r="AD90" s="828"/>
      <c r="AE90" s="815"/>
      <c r="AF90" s="824"/>
      <c r="AG90" s="824"/>
      <c r="AH90" s="824"/>
      <c r="AI90" s="815"/>
      <c r="AJ90" s="815"/>
      <c r="AK90" s="829"/>
      <c r="AL90" s="829"/>
      <c r="AM90" s="815"/>
      <c r="AN90" s="815"/>
      <c r="AO90" s="815">
        <v>260</v>
      </c>
      <c r="AP90" s="815"/>
      <c r="AQ90" s="815"/>
      <c r="AR90" s="815"/>
      <c r="AS90" s="815"/>
      <c r="AT90" s="815"/>
      <c r="AU90" s="828"/>
      <c r="AV90" s="815"/>
      <c r="AW90" s="815"/>
      <c r="AX90" s="815"/>
      <c r="AY90" s="815"/>
      <c r="AZ90" s="824"/>
      <c r="BA90" s="824"/>
      <c r="BB90" s="825">
        <v>10</v>
      </c>
      <c r="BC90" s="815">
        <v>10</v>
      </c>
      <c r="BD90" s="815">
        <v>10</v>
      </c>
      <c r="BE90" s="815">
        <v>10</v>
      </c>
      <c r="BF90" s="815"/>
      <c r="BG90" s="826"/>
      <c r="BH90" s="1624">
        <f t="shared" si="17"/>
        <v>490</v>
      </c>
      <c r="BI90" s="1013">
        <f t="shared" si="18"/>
        <v>6</v>
      </c>
      <c r="BJ90" s="98"/>
      <c r="BL90" s="823" t="s">
        <v>84</v>
      </c>
      <c r="BM90" s="823" t="s">
        <v>83</v>
      </c>
      <c r="BN90" s="815" t="s">
        <v>515</v>
      </c>
      <c r="BO90" s="824">
        <v>2011</v>
      </c>
    </row>
    <row r="91" spans="3:67" ht="17.25" customHeight="1" x14ac:dyDescent="0.25">
      <c r="C91" s="610" t="s">
        <v>272</v>
      </c>
      <c r="D91" s="611">
        <v>5</v>
      </c>
      <c r="E91" s="1046" t="s">
        <v>71</v>
      </c>
      <c r="F91" s="823" t="s">
        <v>77</v>
      </c>
      <c r="G91" s="823" t="s">
        <v>78</v>
      </c>
      <c r="H91" s="815" t="s">
        <v>515</v>
      </c>
      <c r="I91" s="824">
        <v>2013</v>
      </c>
      <c r="J91" s="825"/>
      <c r="K91" s="815"/>
      <c r="L91" s="815">
        <v>125</v>
      </c>
      <c r="M91" s="815"/>
      <c r="N91" s="815"/>
      <c r="O91" s="815"/>
      <c r="P91" s="815"/>
      <c r="Q91" s="815"/>
      <c r="R91" s="815"/>
      <c r="S91" s="815"/>
      <c r="T91" s="815"/>
      <c r="U91" s="824"/>
      <c r="V91" s="815"/>
      <c r="W91" s="815"/>
      <c r="X91" s="815"/>
      <c r="Y91" s="815"/>
      <c r="Z91" s="815"/>
      <c r="AA91" s="815"/>
      <c r="AB91" s="826"/>
      <c r="AC91" s="827"/>
      <c r="AD91" s="828"/>
      <c r="AE91" s="815"/>
      <c r="AF91" s="824"/>
      <c r="AG91" s="824"/>
      <c r="AH91" s="824"/>
      <c r="AI91" s="833"/>
      <c r="AJ91" s="815"/>
      <c r="AK91" s="829"/>
      <c r="AL91" s="829"/>
      <c r="AM91" s="815"/>
      <c r="AN91" s="815"/>
      <c r="AO91" s="815"/>
      <c r="AP91" s="815">
        <v>165</v>
      </c>
      <c r="AQ91" s="815"/>
      <c r="AR91" s="815"/>
      <c r="AS91" s="815"/>
      <c r="AT91" s="815"/>
      <c r="AU91" s="828"/>
      <c r="AV91" s="815"/>
      <c r="AW91" s="815"/>
      <c r="AX91" s="815"/>
      <c r="AY91" s="815"/>
      <c r="AZ91" s="824"/>
      <c r="BA91" s="824"/>
      <c r="BB91" s="825">
        <v>10</v>
      </c>
      <c r="BC91" s="815">
        <v>10</v>
      </c>
      <c r="BD91" s="815"/>
      <c r="BE91" s="815">
        <v>10</v>
      </c>
      <c r="BF91" s="815"/>
      <c r="BG91" s="826"/>
      <c r="BH91" s="1624">
        <f t="shared" si="17"/>
        <v>340</v>
      </c>
      <c r="BI91" s="1013">
        <f t="shared" si="18"/>
        <v>5</v>
      </c>
      <c r="BJ91" s="98"/>
      <c r="BL91" s="823" t="s">
        <v>77</v>
      </c>
      <c r="BM91" s="823" t="s">
        <v>78</v>
      </c>
      <c r="BN91" s="815" t="s">
        <v>515</v>
      </c>
      <c r="BO91" s="824">
        <v>2013</v>
      </c>
    </row>
    <row r="92" spans="3:67" ht="17.25" customHeight="1" x14ac:dyDescent="0.25">
      <c r="C92" s="610" t="s">
        <v>273</v>
      </c>
      <c r="D92" s="611">
        <v>6</v>
      </c>
      <c r="E92" s="1046" t="s">
        <v>71</v>
      </c>
      <c r="F92" s="823" t="s">
        <v>129</v>
      </c>
      <c r="G92" s="823" t="s">
        <v>83</v>
      </c>
      <c r="H92" s="815" t="s">
        <v>515</v>
      </c>
      <c r="I92" s="824">
        <v>2008</v>
      </c>
      <c r="J92" s="832"/>
      <c r="K92" s="816"/>
      <c r="L92" s="816"/>
      <c r="M92" s="816"/>
      <c r="N92" s="816"/>
      <c r="O92" s="816"/>
      <c r="P92" s="816"/>
      <c r="Q92" s="816"/>
      <c r="R92" s="816"/>
      <c r="S92" s="816"/>
      <c r="T92" s="816"/>
      <c r="U92" s="830"/>
      <c r="V92" s="816"/>
      <c r="W92" s="816"/>
      <c r="X92" s="816"/>
      <c r="Y92" s="816"/>
      <c r="Z92" s="816"/>
      <c r="AA92" s="816"/>
      <c r="AB92" s="835"/>
      <c r="AC92" s="836"/>
      <c r="AD92" s="837"/>
      <c r="AE92" s="816"/>
      <c r="AF92" s="830"/>
      <c r="AG92" s="830"/>
      <c r="AH92" s="830"/>
      <c r="AI92" s="830"/>
      <c r="AJ92" s="816"/>
      <c r="AK92" s="831"/>
      <c r="AL92" s="831"/>
      <c r="AM92" s="816"/>
      <c r="AN92" s="816"/>
      <c r="AO92" s="816">
        <v>300</v>
      </c>
      <c r="AP92" s="816"/>
      <c r="AQ92" s="816"/>
      <c r="AR92" s="816"/>
      <c r="AS92" s="816"/>
      <c r="AT92" s="816"/>
      <c r="AU92" s="837"/>
      <c r="AV92" s="816"/>
      <c r="AW92" s="816"/>
      <c r="AX92" s="816"/>
      <c r="AY92" s="816"/>
      <c r="AZ92" s="830"/>
      <c r="BA92" s="830"/>
      <c r="BB92" s="825"/>
      <c r="BC92" s="815"/>
      <c r="BD92" s="815">
        <v>10</v>
      </c>
      <c r="BE92" s="815">
        <v>10</v>
      </c>
      <c r="BF92" s="815"/>
      <c r="BG92" s="826">
        <v>10</v>
      </c>
      <c r="BH92" s="1624">
        <f t="shared" si="17"/>
        <v>340</v>
      </c>
      <c r="BI92" s="1013">
        <f t="shared" si="18"/>
        <v>4</v>
      </c>
      <c r="BJ92" s="98"/>
      <c r="BL92" s="823" t="s">
        <v>129</v>
      </c>
      <c r="BM92" s="823" t="s">
        <v>83</v>
      </c>
      <c r="BN92" s="815" t="s">
        <v>515</v>
      </c>
      <c r="BO92" s="824">
        <v>2008</v>
      </c>
    </row>
    <row r="93" spans="3:67" ht="17.25" customHeight="1" x14ac:dyDescent="0.25">
      <c r="C93" s="610" t="s">
        <v>274</v>
      </c>
      <c r="D93" s="611">
        <v>7</v>
      </c>
      <c r="E93" s="1047" t="s">
        <v>71</v>
      </c>
      <c r="F93" s="834" t="s">
        <v>182</v>
      </c>
      <c r="G93" s="834" t="s">
        <v>126</v>
      </c>
      <c r="H93" s="816" t="s">
        <v>515</v>
      </c>
      <c r="I93" s="830">
        <v>2015</v>
      </c>
      <c r="J93" s="832"/>
      <c r="K93" s="816"/>
      <c r="L93" s="816"/>
      <c r="M93" s="816"/>
      <c r="N93" s="816"/>
      <c r="O93" s="816"/>
      <c r="P93" s="816"/>
      <c r="Q93" s="816"/>
      <c r="R93" s="816"/>
      <c r="S93" s="816"/>
      <c r="T93" s="816"/>
      <c r="U93" s="830"/>
      <c r="V93" s="816"/>
      <c r="W93" s="816"/>
      <c r="X93" s="816"/>
      <c r="Y93" s="816"/>
      <c r="Z93" s="816"/>
      <c r="AA93" s="816"/>
      <c r="AB93" s="835"/>
      <c r="AC93" s="836"/>
      <c r="AD93" s="837"/>
      <c r="AE93" s="816"/>
      <c r="AF93" s="830"/>
      <c r="AG93" s="830"/>
      <c r="AH93" s="830"/>
      <c r="AI93" s="838"/>
      <c r="AJ93" s="816"/>
      <c r="AK93" s="831"/>
      <c r="AL93" s="831"/>
      <c r="AM93" s="816"/>
      <c r="AN93" s="816"/>
      <c r="AO93" s="816"/>
      <c r="AP93" s="816">
        <v>300</v>
      </c>
      <c r="AQ93" s="816"/>
      <c r="AR93" s="816"/>
      <c r="AS93" s="816"/>
      <c r="AT93" s="816"/>
      <c r="AU93" s="837"/>
      <c r="AV93" s="816"/>
      <c r="AW93" s="816"/>
      <c r="AX93" s="816"/>
      <c r="AY93" s="816"/>
      <c r="AZ93" s="830"/>
      <c r="BA93" s="830"/>
      <c r="BB93" s="832">
        <v>10</v>
      </c>
      <c r="BC93" s="816">
        <v>10</v>
      </c>
      <c r="BD93" s="816"/>
      <c r="BE93" s="816"/>
      <c r="BF93" s="816"/>
      <c r="BG93" s="835"/>
      <c r="BH93" s="1624">
        <f t="shared" si="17"/>
        <v>330</v>
      </c>
      <c r="BI93" s="1013">
        <f t="shared" si="18"/>
        <v>3</v>
      </c>
      <c r="BJ93" s="98"/>
      <c r="BL93" s="834" t="s">
        <v>182</v>
      </c>
      <c r="BM93" s="834" t="s">
        <v>126</v>
      </c>
      <c r="BN93" s="816" t="s">
        <v>515</v>
      </c>
      <c r="BO93" s="830">
        <v>2015</v>
      </c>
    </row>
    <row r="94" spans="3:67" ht="17.25" customHeight="1" x14ac:dyDescent="0.25">
      <c r="C94" s="610" t="s">
        <v>275</v>
      </c>
      <c r="D94" s="611">
        <v>8</v>
      </c>
      <c r="E94" s="1047" t="s">
        <v>71</v>
      </c>
      <c r="F94" s="834" t="s">
        <v>86</v>
      </c>
      <c r="G94" s="834" t="s">
        <v>87</v>
      </c>
      <c r="H94" s="816" t="s">
        <v>515</v>
      </c>
      <c r="I94" s="830">
        <v>2012</v>
      </c>
      <c r="J94" s="832"/>
      <c r="K94" s="816"/>
      <c r="L94" s="816"/>
      <c r="M94" s="816"/>
      <c r="N94" s="816"/>
      <c r="O94" s="816"/>
      <c r="P94" s="816"/>
      <c r="Q94" s="816"/>
      <c r="R94" s="816"/>
      <c r="S94" s="816"/>
      <c r="T94" s="816"/>
      <c r="U94" s="830"/>
      <c r="V94" s="816"/>
      <c r="W94" s="816"/>
      <c r="X94" s="816"/>
      <c r="Y94" s="816"/>
      <c r="Z94" s="816"/>
      <c r="AA94" s="816"/>
      <c r="AB94" s="835"/>
      <c r="AC94" s="836"/>
      <c r="AD94" s="837"/>
      <c r="AE94" s="816"/>
      <c r="AF94" s="830"/>
      <c r="AG94" s="830"/>
      <c r="AH94" s="830"/>
      <c r="AI94" s="830"/>
      <c r="AJ94" s="816"/>
      <c r="AK94" s="831"/>
      <c r="AL94" s="831"/>
      <c r="AM94" s="816"/>
      <c r="AN94" s="816"/>
      <c r="AO94" s="816">
        <v>300</v>
      </c>
      <c r="AP94" s="816"/>
      <c r="AQ94" s="816"/>
      <c r="AR94" s="816"/>
      <c r="AS94" s="816"/>
      <c r="AT94" s="816"/>
      <c r="AU94" s="837"/>
      <c r="AV94" s="816"/>
      <c r="AW94" s="816"/>
      <c r="AX94" s="816"/>
      <c r="AY94" s="816"/>
      <c r="AZ94" s="830"/>
      <c r="BA94" s="830"/>
      <c r="BB94" s="832"/>
      <c r="BC94" s="816">
        <v>10</v>
      </c>
      <c r="BD94" s="816"/>
      <c r="BE94" s="816"/>
      <c r="BF94" s="816"/>
      <c r="BG94" s="835">
        <v>10</v>
      </c>
      <c r="BH94" s="1624">
        <f t="shared" si="17"/>
        <v>330</v>
      </c>
      <c r="BI94" s="1013">
        <f t="shared" si="18"/>
        <v>3</v>
      </c>
      <c r="BJ94" s="98"/>
      <c r="BL94" s="834" t="s">
        <v>86</v>
      </c>
      <c r="BM94" s="834" t="s">
        <v>87</v>
      </c>
      <c r="BN94" s="816" t="s">
        <v>515</v>
      </c>
      <c r="BO94" s="830">
        <v>2012</v>
      </c>
    </row>
    <row r="95" spans="3:67" ht="17.25" customHeight="1" x14ac:dyDescent="0.25">
      <c r="C95" s="610" t="s">
        <v>276</v>
      </c>
      <c r="D95" s="611">
        <v>9</v>
      </c>
      <c r="E95" s="1046" t="s">
        <v>71</v>
      </c>
      <c r="F95" s="823" t="s">
        <v>72</v>
      </c>
      <c r="G95" s="823" t="s">
        <v>73</v>
      </c>
      <c r="H95" s="815" t="s">
        <v>515</v>
      </c>
      <c r="I95" s="824">
        <v>2014</v>
      </c>
      <c r="J95" s="825"/>
      <c r="K95" s="815"/>
      <c r="L95" s="815"/>
      <c r="M95" s="815"/>
      <c r="N95" s="815"/>
      <c r="O95" s="815"/>
      <c r="P95" s="815"/>
      <c r="Q95" s="815"/>
      <c r="R95" s="815"/>
      <c r="S95" s="815"/>
      <c r="T95" s="815"/>
      <c r="U95" s="824"/>
      <c r="V95" s="815"/>
      <c r="W95" s="815"/>
      <c r="X95" s="815"/>
      <c r="Y95" s="815"/>
      <c r="Z95" s="815"/>
      <c r="AA95" s="815"/>
      <c r="AB95" s="826"/>
      <c r="AC95" s="827"/>
      <c r="AD95" s="828"/>
      <c r="AE95" s="815"/>
      <c r="AF95" s="824"/>
      <c r="AG95" s="824"/>
      <c r="AH95" s="824"/>
      <c r="AI95" s="824"/>
      <c r="AJ95" s="817"/>
      <c r="AK95" s="845"/>
      <c r="AL95" s="845"/>
      <c r="AM95" s="817"/>
      <c r="AN95" s="817"/>
      <c r="AO95" s="817"/>
      <c r="AP95" s="817">
        <v>260</v>
      </c>
      <c r="AQ95" s="817"/>
      <c r="AR95" s="817"/>
      <c r="AS95" s="817"/>
      <c r="AT95" s="817"/>
      <c r="AU95" s="846"/>
      <c r="AV95" s="817"/>
      <c r="AW95" s="817"/>
      <c r="AX95" s="817"/>
      <c r="AY95" s="817"/>
      <c r="AZ95" s="833"/>
      <c r="BA95" s="833"/>
      <c r="BB95" s="844">
        <v>10</v>
      </c>
      <c r="BC95" s="817">
        <v>10</v>
      </c>
      <c r="BD95" s="817"/>
      <c r="BE95" s="817"/>
      <c r="BF95" s="817"/>
      <c r="BG95" s="1097"/>
      <c r="BH95" s="1624">
        <f t="shared" si="17"/>
        <v>290</v>
      </c>
      <c r="BI95" s="1013">
        <f t="shared" si="18"/>
        <v>3</v>
      </c>
      <c r="BJ95" s="98"/>
      <c r="BL95" s="823" t="s">
        <v>72</v>
      </c>
      <c r="BM95" s="823" t="s">
        <v>73</v>
      </c>
      <c r="BN95" s="815" t="s">
        <v>515</v>
      </c>
      <c r="BO95" s="824">
        <v>2014</v>
      </c>
    </row>
    <row r="96" spans="3:67" ht="17.25" customHeight="1" x14ac:dyDescent="0.25">
      <c r="C96" s="610" t="s">
        <v>277</v>
      </c>
      <c r="D96" s="611">
        <v>10</v>
      </c>
      <c r="E96" s="1046" t="s">
        <v>71</v>
      </c>
      <c r="F96" s="823" t="s">
        <v>177</v>
      </c>
      <c r="G96" s="823" t="s">
        <v>166</v>
      </c>
      <c r="H96" s="815" t="s">
        <v>515</v>
      </c>
      <c r="I96" s="824">
        <v>2009</v>
      </c>
      <c r="J96" s="825"/>
      <c r="K96" s="815"/>
      <c r="L96" s="815"/>
      <c r="M96" s="815"/>
      <c r="N96" s="815"/>
      <c r="O96" s="815"/>
      <c r="P96" s="815"/>
      <c r="Q96" s="815"/>
      <c r="R96" s="815"/>
      <c r="S96" s="815"/>
      <c r="T96" s="815"/>
      <c r="U96" s="824"/>
      <c r="V96" s="815"/>
      <c r="W96" s="815"/>
      <c r="X96" s="815"/>
      <c r="Y96" s="815"/>
      <c r="Z96" s="815"/>
      <c r="AA96" s="815"/>
      <c r="AB96" s="826"/>
      <c r="AC96" s="827"/>
      <c r="AD96" s="828"/>
      <c r="AE96" s="815"/>
      <c r="AF96" s="824"/>
      <c r="AG96" s="824"/>
      <c r="AH96" s="824"/>
      <c r="AI96" s="824"/>
      <c r="AJ96" s="815"/>
      <c r="AK96" s="829"/>
      <c r="AL96" s="829"/>
      <c r="AM96" s="815"/>
      <c r="AN96" s="815"/>
      <c r="AO96" s="815">
        <v>210</v>
      </c>
      <c r="AP96" s="815"/>
      <c r="AQ96" s="815"/>
      <c r="AR96" s="815"/>
      <c r="AS96" s="815"/>
      <c r="AT96" s="815"/>
      <c r="AU96" s="828"/>
      <c r="AV96" s="815"/>
      <c r="AW96" s="815"/>
      <c r="AX96" s="815"/>
      <c r="AY96" s="815"/>
      <c r="AZ96" s="824"/>
      <c r="BA96" s="824"/>
      <c r="BB96" s="825">
        <v>10</v>
      </c>
      <c r="BC96" s="815">
        <v>10</v>
      </c>
      <c r="BD96" s="815">
        <v>10</v>
      </c>
      <c r="BE96" s="815">
        <v>10</v>
      </c>
      <c r="BF96" s="815"/>
      <c r="BG96" s="826"/>
      <c r="BH96" s="1624">
        <f t="shared" si="17"/>
        <v>260</v>
      </c>
      <c r="BI96" s="1013">
        <f t="shared" si="18"/>
        <v>5</v>
      </c>
      <c r="BJ96" s="98"/>
      <c r="BL96" s="823" t="s">
        <v>177</v>
      </c>
      <c r="BM96" s="823" t="s">
        <v>166</v>
      </c>
      <c r="BN96" s="815" t="s">
        <v>515</v>
      </c>
      <c r="BO96" s="824">
        <v>2009</v>
      </c>
    </row>
    <row r="97" spans="3:67" ht="17.25" customHeight="1" x14ac:dyDescent="0.25">
      <c r="C97" s="610" t="s">
        <v>278</v>
      </c>
      <c r="D97" s="611">
        <v>11</v>
      </c>
      <c r="E97" s="1046" t="s">
        <v>71</v>
      </c>
      <c r="F97" s="823" t="s">
        <v>124</v>
      </c>
      <c r="G97" s="823" t="s">
        <v>83</v>
      </c>
      <c r="H97" s="815" t="s">
        <v>515</v>
      </c>
      <c r="I97" s="824">
        <v>2008</v>
      </c>
      <c r="J97" s="832"/>
      <c r="K97" s="816"/>
      <c r="L97" s="816"/>
      <c r="M97" s="816"/>
      <c r="N97" s="816"/>
      <c r="O97" s="816"/>
      <c r="P97" s="816"/>
      <c r="Q97" s="816"/>
      <c r="R97" s="816"/>
      <c r="S97" s="816"/>
      <c r="T97" s="816"/>
      <c r="U97" s="830"/>
      <c r="V97" s="816"/>
      <c r="W97" s="816"/>
      <c r="X97" s="816"/>
      <c r="Y97" s="816"/>
      <c r="Z97" s="816"/>
      <c r="AA97" s="816"/>
      <c r="AB97" s="835"/>
      <c r="AC97" s="836"/>
      <c r="AD97" s="837"/>
      <c r="AE97" s="816"/>
      <c r="AF97" s="830"/>
      <c r="AG97" s="830"/>
      <c r="AH97" s="830"/>
      <c r="AI97" s="816"/>
      <c r="AJ97" s="816"/>
      <c r="AK97" s="831"/>
      <c r="AL97" s="831"/>
      <c r="AM97" s="816"/>
      <c r="AN97" s="816"/>
      <c r="AO97" s="815">
        <v>230</v>
      </c>
      <c r="AP97" s="816"/>
      <c r="AQ97" s="816"/>
      <c r="AR97" s="816"/>
      <c r="AS97" s="816"/>
      <c r="AT97" s="816"/>
      <c r="AU97" s="837"/>
      <c r="AV97" s="816"/>
      <c r="AW97" s="816"/>
      <c r="AX97" s="816"/>
      <c r="AY97" s="816"/>
      <c r="AZ97" s="830"/>
      <c r="BA97" s="830"/>
      <c r="BB97" s="832"/>
      <c r="BC97" s="816"/>
      <c r="BD97" s="816"/>
      <c r="BE97" s="816"/>
      <c r="BF97" s="816"/>
      <c r="BG97" s="835"/>
      <c r="BH97" s="1624">
        <f t="shared" si="17"/>
        <v>240</v>
      </c>
      <c r="BI97" s="1013">
        <f t="shared" si="18"/>
        <v>1</v>
      </c>
      <c r="BJ97" s="98"/>
      <c r="BL97" s="823" t="s">
        <v>124</v>
      </c>
      <c r="BM97" s="823" t="s">
        <v>83</v>
      </c>
      <c r="BN97" s="815" t="s">
        <v>515</v>
      </c>
      <c r="BO97" s="824">
        <v>2008</v>
      </c>
    </row>
    <row r="98" spans="3:67" ht="17.25" customHeight="1" x14ac:dyDescent="0.25">
      <c r="C98" s="610" t="s">
        <v>279</v>
      </c>
      <c r="D98" s="611">
        <v>12</v>
      </c>
      <c r="E98" s="1046" t="s">
        <v>71</v>
      </c>
      <c r="F98" s="823" t="s">
        <v>85</v>
      </c>
      <c r="G98" s="823" t="s">
        <v>76</v>
      </c>
      <c r="H98" s="815" t="s">
        <v>515</v>
      </c>
      <c r="I98" s="824">
        <v>2011</v>
      </c>
      <c r="J98" s="825"/>
      <c r="K98" s="815"/>
      <c r="L98" s="815"/>
      <c r="M98" s="815"/>
      <c r="N98" s="815"/>
      <c r="O98" s="815"/>
      <c r="P98" s="815"/>
      <c r="Q98" s="815"/>
      <c r="R98" s="815"/>
      <c r="S98" s="815"/>
      <c r="T98" s="815"/>
      <c r="U98" s="824"/>
      <c r="V98" s="815"/>
      <c r="W98" s="815"/>
      <c r="X98" s="815"/>
      <c r="Y98" s="815"/>
      <c r="Z98" s="815"/>
      <c r="AA98" s="815"/>
      <c r="AB98" s="826"/>
      <c r="AC98" s="827"/>
      <c r="AD98" s="828"/>
      <c r="AE98" s="815"/>
      <c r="AF98" s="824"/>
      <c r="AG98" s="824"/>
      <c r="AH98" s="824"/>
      <c r="AI98" s="824"/>
      <c r="AJ98" s="815"/>
      <c r="AK98" s="829"/>
      <c r="AL98" s="829"/>
      <c r="AM98" s="815"/>
      <c r="AN98" s="815"/>
      <c r="AO98" s="815">
        <v>180</v>
      </c>
      <c r="AP98" s="815"/>
      <c r="AQ98" s="815"/>
      <c r="AR98" s="815"/>
      <c r="AS98" s="815"/>
      <c r="AT98" s="815"/>
      <c r="AU98" s="828"/>
      <c r="AV98" s="815"/>
      <c r="AW98" s="815"/>
      <c r="AX98" s="815"/>
      <c r="AY98" s="815"/>
      <c r="AZ98" s="824"/>
      <c r="BA98" s="824"/>
      <c r="BB98" s="825">
        <v>10</v>
      </c>
      <c r="BC98" s="815">
        <v>10</v>
      </c>
      <c r="BD98" s="815">
        <v>10</v>
      </c>
      <c r="BE98" s="815">
        <v>10</v>
      </c>
      <c r="BF98" s="815"/>
      <c r="BG98" s="826"/>
      <c r="BH98" s="1624">
        <f t="shared" si="17"/>
        <v>230</v>
      </c>
      <c r="BI98" s="1013">
        <f t="shared" si="18"/>
        <v>5</v>
      </c>
      <c r="BJ98" s="98"/>
      <c r="BL98" s="823" t="s">
        <v>85</v>
      </c>
      <c r="BM98" s="823" t="s">
        <v>76</v>
      </c>
      <c r="BN98" s="815" t="s">
        <v>515</v>
      </c>
      <c r="BO98" s="824">
        <v>2011</v>
      </c>
    </row>
    <row r="99" spans="3:67" ht="17.25" customHeight="1" x14ac:dyDescent="0.25">
      <c r="C99" s="610" t="s">
        <v>280</v>
      </c>
      <c r="D99" s="611">
        <v>13</v>
      </c>
      <c r="E99" s="1046" t="s">
        <v>71</v>
      </c>
      <c r="F99" s="823" t="s">
        <v>806</v>
      </c>
      <c r="G99" s="823" t="s">
        <v>179</v>
      </c>
      <c r="H99" s="815" t="s">
        <v>515</v>
      </c>
      <c r="I99" s="824">
        <v>2009</v>
      </c>
      <c r="J99" s="825"/>
      <c r="K99" s="815"/>
      <c r="L99" s="815"/>
      <c r="M99" s="815"/>
      <c r="N99" s="815"/>
      <c r="O99" s="815"/>
      <c r="P99" s="815"/>
      <c r="Q99" s="815"/>
      <c r="R99" s="815"/>
      <c r="S99" s="815"/>
      <c r="T99" s="815"/>
      <c r="U99" s="824"/>
      <c r="V99" s="815"/>
      <c r="W99" s="815"/>
      <c r="X99" s="815"/>
      <c r="Y99" s="815"/>
      <c r="Z99" s="815"/>
      <c r="AA99" s="815"/>
      <c r="AB99" s="826"/>
      <c r="AC99" s="827"/>
      <c r="AD99" s="828"/>
      <c r="AE99" s="815"/>
      <c r="AF99" s="824"/>
      <c r="AG99" s="824"/>
      <c r="AH99" s="824"/>
      <c r="AI99" s="824"/>
      <c r="AJ99" s="815"/>
      <c r="AK99" s="829"/>
      <c r="AL99" s="829"/>
      <c r="AM99" s="815"/>
      <c r="AN99" s="815"/>
      <c r="AO99" s="815">
        <v>195</v>
      </c>
      <c r="AP99" s="815"/>
      <c r="AQ99" s="815"/>
      <c r="AR99" s="815"/>
      <c r="AS99" s="815"/>
      <c r="AT99" s="815"/>
      <c r="AU99" s="828"/>
      <c r="AV99" s="815"/>
      <c r="AW99" s="815"/>
      <c r="AX99" s="815"/>
      <c r="AY99" s="815"/>
      <c r="AZ99" s="824"/>
      <c r="BA99" s="824"/>
      <c r="BB99" s="825">
        <v>10</v>
      </c>
      <c r="BC99" s="815">
        <v>10</v>
      </c>
      <c r="BD99" s="815"/>
      <c r="BE99" s="815"/>
      <c r="BF99" s="815"/>
      <c r="BG99" s="826"/>
      <c r="BH99" s="1624">
        <f t="shared" si="17"/>
        <v>225</v>
      </c>
      <c r="BI99" s="1013">
        <f t="shared" si="18"/>
        <v>3</v>
      </c>
      <c r="BJ99" s="98"/>
      <c r="BL99" s="823" t="s">
        <v>806</v>
      </c>
      <c r="BM99" s="823" t="s">
        <v>179</v>
      </c>
      <c r="BN99" s="815" t="s">
        <v>515</v>
      </c>
      <c r="BO99" s="824">
        <v>2009</v>
      </c>
    </row>
    <row r="100" spans="3:67" ht="17.25" customHeight="1" x14ac:dyDescent="0.25">
      <c r="C100" s="610" t="s">
        <v>281</v>
      </c>
      <c r="D100" s="611">
        <v>14</v>
      </c>
      <c r="E100" s="1046" t="s">
        <v>71</v>
      </c>
      <c r="F100" s="823" t="s">
        <v>351</v>
      </c>
      <c r="G100" s="823" t="s">
        <v>352</v>
      </c>
      <c r="H100" s="815" t="s">
        <v>515</v>
      </c>
      <c r="I100" s="815">
        <v>2012</v>
      </c>
      <c r="J100" s="832"/>
      <c r="K100" s="815"/>
      <c r="L100" s="815"/>
      <c r="M100" s="815"/>
      <c r="N100" s="815"/>
      <c r="O100" s="815"/>
      <c r="P100" s="815"/>
      <c r="Q100" s="815"/>
      <c r="R100" s="815"/>
      <c r="S100" s="815"/>
      <c r="T100" s="815"/>
      <c r="U100" s="824"/>
      <c r="V100" s="815"/>
      <c r="W100" s="815"/>
      <c r="X100" s="815"/>
      <c r="Y100" s="815"/>
      <c r="Z100" s="815"/>
      <c r="AA100" s="815"/>
      <c r="AB100" s="826"/>
      <c r="AC100" s="827"/>
      <c r="AD100" s="828"/>
      <c r="AE100" s="815"/>
      <c r="AF100" s="824"/>
      <c r="AG100" s="824"/>
      <c r="AH100" s="824"/>
      <c r="AI100" s="833"/>
      <c r="AJ100" s="815"/>
      <c r="AK100" s="829"/>
      <c r="AL100" s="829"/>
      <c r="AM100" s="815"/>
      <c r="AN100" s="815"/>
      <c r="AO100" s="815">
        <v>125</v>
      </c>
      <c r="AP100" s="815"/>
      <c r="AQ100" s="815"/>
      <c r="AR100" s="815"/>
      <c r="AS100" s="815"/>
      <c r="AT100" s="815"/>
      <c r="AU100" s="828"/>
      <c r="AV100" s="815"/>
      <c r="AW100" s="815"/>
      <c r="AX100" s="815"/>
      <c r="AY100" s="815"/>
      <c r="AZ100" s="824"/>
      <c r="BA100" s="824"/>
      <c r="BB100" s="825">
        <v>10</v>
      </c>
      <c r="BC100" s="815">
        <v>10</v>
      </c>
      <c r="BD100" s="815">
        <v>10</v>
      </c>
      <c r="BE100" s="815">
        <v>10</v>
      </c>
      <c r="BF100" s="815">
        <v>10</v>
      </c>
      <c r="BG100" s="826">
        <v>10</v>
      </c>
      <c r="BH100" s="1624">
        <f t="shared" si="17"/>
        <v>195</v>
      </c>
      <c r="BI100" s="1013">
        <f t="shared" si="18"/>
        <v>7</v>
      </c>
      <c r="BJ100" s="98"/>
      <c r="BL100" s="823" t="s">
        <v>351</v>
      </c>
      <c r="BM100" s="823" t="s">
        <v>352</v>
      </c>
      <c r="BN100" s="815" t="s">
        <v>515</v>
      </c>
      <c r="BO100" s="815">
        <v>2012</v>
      </c>
    </row>
    <row r="101" spans="3:67" ht="17.25" customHeight="1" x14ac:dyDescent="0.25">
      <c r="C101" s="610" t="s">
        <v>282</v>
      </c>
      <c r="D101" s="611">
        <v>15</v>
      </c>
      <c r="E101" s="1046" t="s">
        <v>71</v>
      </c>
      <c r="F101" s="823" t="s">
        <v>843</v>
      </c>
      <c r="G101" s="823" t="s">
        <v>78</v>
      </c>
      <c r="H101" s="815" t="s">
        <v>515</v>
      </c>
      <c r="I101" s="815">
        <v>2010</v>
      </c>
      <c r="J101" s="832"/>
      <c r="K101" s="816"/>
      <c r="L101" s="816"/>
      <c r="M101" s="816"/>
      <c r="N101" s="816"/>
      <c r="O101" s="816"/>
      <c r="P101" s="816"/>
      <c r="Q101" s="816"/>
      <c r="R101" s="816"/>
      <c r="S101" s="816"/>
      <c r="T101" s="816"/>
      <c r="U101" s="830"/>
      <c r="V101" s="816"/>
      <c r="W101" s="816"/>
      <c r="X101" s="816"/>
      <c r="Y101" s="816"/>
      <c r="Z101" s="816"/>
      <c r="AA101" s="816"/>
      <c r="AB101" s="835"/>
      <c r="AC101" s="836"/>
      <c r="AD101" s="837"/>
      <c r="AE101" s="816"/>
      <c r="AF101" s="830"/>
      <c r="AG101" s="830"/>
      <c r="AH101" s="830"/>
      <c r="AI101" s="830"/>
      <c r="AJ101" s="816"/>
      <c r="AK101" s="831"/>
      <c r="AL101" s="831"/>
      <c r="AM101" s="816"/>
      <c r="AN101" s="816"/>
      <c r="AO101" s="815">
        <v>90</v>
      </c>
      <c r="AP101" s="816"/>
      <c r="AQ101" s="816"/>
      <c r="AR101" s="816"/>
      <c r="AS101" s="816"/>
      <c r="AT101" s="816"/>
      <c r="AU101" s="837"/>
      <c r="AV101" s="816"/>
      <c r="AW101" s="816"/>
      <c r="AX101" s="816"/>
      <c r="AY101" s="816"/>
      <c r="AZ101" s="830"/>
      <c r="BA101" s="830"/>
      <c r="BB101" s="825"/>
      <c r="BC101" s="815"/>
      <c r="BD101" s="815">
        <v>10</v>
      </c>
      <c r="BE101" s="815">
        <v>10</v>
      </c>
      <c r="BF101" s="815"/>
      <c r="BG101" s="826"/>
      <c r="BH101" s="1624">
        <f t="shared" si="17"/>
        <v>120</v>
      </c>
      <c r="BI101" s="1013">
        <f t="shared" si="18"/>
        <v>3</v>
      </c>
      <c r="BJ101" s="98"/>
      <c r="BL101" s="823" t="s">
        <v>843</v>
      </c>
      <c r="BM101" s="823" t="s">
        <v>78</v>
      </c>
      <c r="BN101" s="815" t="s">
        <v>515</v>
      </c>
      <c r="BO101" s="815">
        <v>2010</v>
      </c>
    </row>
    <row r="102" spans="3:67" ht="17.25" customHeight="1" x14ac:dyDescent="0.25">
      <c r="C102" s="610" t="s">
        <v>283</v>
      </c>
      <c r="D102" s="611">
        <v>16</v>
      </c>
      <c r="E102" s="1046" t="s">
        <v>71</v>
      </c>
      <c r="F102" s="823" t="s">
        <v>124</v>
      </c>
      <c r="G102" s="823" t="s">
        <v>528</v>
      </c>
      <c r="H102" s="815" t="s">
        <v>515</v>
      </c>
      <c r="I102" s="815">
        <v>2010</v>
      </c>
      <c r="J102" s="825"/>
      <c r="K102" s="815"/>
      <c r="L102" s="815"/>
      <c r="M102" s="815"/>
      <c r="N102" s="815"/>
      <c r="O102" s="815"/>
      <c r="P102" s="815"/>
      <c r="Q102" s="815"/>
      <c r="R102" s="815"/>
      <c r="S102" s="815"/>
      <c r="T102" s="815">
        <v>60</v>
      </c>
      <c r="U102" s="838"/>
      <c r="V102" s="839"/>
      <c r="W102" s="817"/>
      <c r="X102" s="839"/>
      <c r="Y102" s="839"/>
      <c r="Z102" s="839"/>
      <c r="AA102" s="839"/>
      <c r="AB102" s="840"/>
      <c r="AC102" s="841"/>
      <c r="AD102" s="842"/>
      <c r="AE102" s="839"/>
      <c r="AF102" s="838"/>
      <c r="AG102" s="838"/>
      <c r="AH102" s="838"/>
      <c r="AI102" s="838"/>
      <c r="AJ102" s="839"/>
      <c r="AK102" s="843"/>
      <c r="AL102" s="843"/>
      <c r="AM102" s="839"/>
      <c r="AN102" s="839"/>
      <c r="AO102" s="839"/>
      <c r="AP102" s="839"/>
      <c r="AQ102" s="839"/>
      <c r="AR102" s="839"/>
      <c r="AS102" s="839"/>
      <c r="AT102" s="839"/>
      <c r="AU102" s="842"/>
      <c r="AV102" s="839"/>
      <c r="AW102" s="839"/>
      <c r="AX102" s="839"/>
      <c r="AY102" s="839"/>
      <c r="AZ102" s="838"/>
      <c r="BA102" s="838"/>
      <c r="BB102" s="844">
        <v>10</v>
      </c>
      <c r="BC102" s="817">
        <v>10</v>
      </c>
      <c r="BD102" s="817">
        <v>10</v>
      </c>
      <c r="BE102" s="817">
        <v>10</v>
      </c>
      <c r="BF102" s="839"/>
      <c r="BG102" s="840"/>
      <c r="BH102" s="1624">
        <f t="shared" si="17"/>
        <v>110</v>
      </c>
      <c r="BI102" s="1013">
        <f t="shared" si="18"/>
        <v>5</v>
      </c>
      <c r="BJ102" s="98"/>
      <c r="BL102" s="823" t="s">
        <v>124</v>
      </c>
      <c r="BM102" s="823" t="s">
        <v>528</v>
      </c>
      <c r="BN102" s="815" t="s">
        <v>515</v>
      </c>
      <c r="BO102" s="815">
        <v>2010</v>
      </c>
    </row>
    <row r="103" spans="3:67" ht="17.25" customHeight="1" x14ac:dyDescent="0.25">
      <c r="C103" s="610" t="s">
        <v>284</v>
      </c>
      <c r="D103" s="611">
        <v>17</v>
      </c>
      <c r="E103" s="1047" t="s">
        <v>71</v>
      </c>
      <c r="F103" s="834" t="s">
        <v>125</v>
      </c>
      <c r="G103" s="834" t="s">
        <v>126</v>
      </c>
      <c r="H103" s="816" t="s">
        <v>515</v>
      </c>
      <c r="I103" s="816">
        <v>2009</v>
      </c>
      <c r="J103" s="832"/>
      <c r="K103" s="816"/>
      <c r="L103" s="816"/>
      <c r="M103" s="816"/>
      <c r="N103" s="816"/>
      <c r="O103" s="816"/>
      <c r="P103" s="816"/>
      <c r="Q103" s="816"/>
      <c r="R103" s="816"/>
      <c r="S103" s="816"/>
      <c r="T103" s="816"/>
      <c r="U103" s="830"/>
      <c r="V103" s="816"/>
      <c r="W103" s="816"/>
      <c r="X103" s="816"/>
      <c r="Y103" s="816"/>
      <c r="Z103" s="816"/>
      <c r="AA103" s="816"/>
      <c r="AB103" s="835"/>
      <c r="AC103" s="836"/>
      <c r="AD103" s="837"/>
      <c r="AE103" s="816"/>
      <c r="AF103" s="830"/>
      <c r="AG103" s="830"/>
      <c r="AH103" s="830"/>
      <c r="AI103" s="830"/>
      <c r="AJ103" s="816"/>
      <c r="AK103" s="831"/>
      <c r="AL103" s="831"/>
      <c r="AM103" s="816"/>
      <c r="AN103" s="816"/>
      <c r="AO103" s="816"/>
      <c r="AP103" s="816"/>
      <c r="AQ103" s="816"/>
      <c r="AR103" s="816"/>
      <c r="AS103" s="816"/>
      <c r="AT103" s="816"/>
      <c r="AU103" s="837"/>
      <c r="AV103" s="816"/>
      <c r="AW103" s="816"/>
      <c r="AX103" s="816"/>
      <c r="AY103" s="816"/>
      <c r="AZ103" s="830"/>
      <c r="BA103" s="830"/>
      <c r="BB103" s="832">
        <v>10</v>
      </c>
      <c r="BC103" s="816">
        <v>10</v>
      </c>
      <c r="BD103" s="816">
        <v>10</v>
      </c>
      <c r="BE103" s="816">
        <v>10</v>
      </c>
      <c r="BF103" s="816"/>
      <c r="BG103" s="835">
        <v>10</v>
      </c>
      <c r="BH103" s="1624">
        <f t="shared" si="17"/>
        <v>50</v>
      </c>
      <c r="BI103" s="1013">
        <f t="shared" si="18"/>
        <v>5</v>
      </c>
      <c r="BJ103" s="98"/>
      <c r="BL103" s="834" t="s">
        <v>125</v>
      </c>
      <c r="BM103" s="834" t="s">
        <v>126</v>
      </c>
      <c r="BN103" s="816" t="s">
        <v>515</v>
      </c>
      <c r="BO103" s="816">
        <v>2009</v>
      </c>
    </row>
    <row r="104" spans="3:67" ht="17.25" customHeight="1" x14ac:dyDescent="0.25">
      <c r="C104" s="610" t="s">
        <v>285</v>
      </c>
      <c r="D104" s="611">
        <v>18</v>
      </c>
      <c r="E104" s="1046" t="s">
        <v>71</v>
      </c>
      <c r="F104" s="823" t="s">
        <v>124</v>
      </c>
      <c r="G104" s="823" t="s">
        <v>807</v>
      </c>
      <c r="H104" s="815" t="s">
        <v>515</v>
      </c>
      <c r="I104" s="815">
        <v>2014</v>
      </c>
      <c r="J104" s="832"/>
      <c r="K104" s="816"/>
      <c r="L104" s="816"/>
      <c r="M104" s="816"/>
      <c r="N104" s="816"/>
      <c r="O104" s="816"/>
      <c r="P104" s="816"/>
      <c r="Q104" s="816"/>
      <c r="R104" s="816"/>
      <c r="S104" s="816"/>
      <c r="T104" s="816"/>
      <c r="U104" s="830"/>
      <c r="V104" s="816"/>
      <c r="W104" s="816"/>
      <c r="X104" s="816"/>
      <c r="Y104" s="816"/>
      <c r="Z104" s="816"/>
      <c r="AA104" s="816"/>
      <c r="AB104" s="835"/>
      <c r="AC104" s="836"/>
      <c r="AD104" s="837"/>
      <c r="AE104" s="816"/>
      <c r="AF104" s="830"/>
      <c r="AG104" s="830"/>
      <c r="AH104" s="830"/>
      <c r="AI104" s="830"/>
      <c r="AJ104" s="816"/>
      <c r="AK104" s="831"/>
      <c r="AL104" s="831"/>
      <c r="AM104" s="816"/>
      <c r="AN104" s="816"/>
      <c r="AO104" s="816"/>
      <c r="AP104" s="816"/>
      <c r="AQ104" s="816"/>
      <c r="AR104" s="816"/>
      <c r="AS104" s="816"/>
      <c r="AT104" s="816"/>
      <c r="AU104" s="837"/>
      <c r="AV104" s="816"/>
      <c r="AW104" s="816"/>
      <c r="AX104" s="816"/>
      <c r="AY104" s="816"/>
      <c r="AZ104" s="830"/>
      <c r="BA104" s="830"/>
      <c r="BB104" s="825">
        <v>10</v>
      </c>
      <c r="BC104" s="815">
        <v>10</v>
      </c>
      <c r="BD104" s="815"/>
      <c r="BE104" s="815">
        <v>10</v>
      </c>
      <c r="BF104" s="815"/>
      <c r="BG104" s="826"/>
      <c r="BH104" s="1624">
        <f t="shared" si="17"/>
        <v>30</v>
      </c>
      <c r="BI104" s="1013">
        <f t="shared" si="18"/>
        <v>3</v>
      </c>
      <c r="BJ104" s="98"/>
      <c r="BL104" s="823" t="s">
        <v>124</v>
      </c>
      <c r="BM104" s="823" t="s">
        <v>807</v>
      </c>
      <c r="BN104" s="815" t="s">
        <v>515</v>
      </c>
      <c r="BO104" s="815">
        <v>2014</v>
      </c>
    </row>
    <row r="105" spans="3:67" ht="17.25" customHeight="1" x14ac:dyDescent="0.25">
      <c r="C105" s="610" t="s">
        <v>286</v>
      </c>
      <c r="D105" s="611">
        <v>19</v>
      </c>
      <c r="E105" s="1046" t="s">
        <v>71</v>
      </c>
      <c r="F105" s="823" t="s">
        <v>788</v>
      </c>
      <c r="G105" s="823" t="s">
        <v>83</v>
      </c>
      <c r="H105" s="815" t="s">
        <v>515</v>
      </c>
      <c r="I105" s="815">
        <v>2010</v>
      </c>
      <c r="J105" s="832"/>
      <c r="K105" s="816"/>
      <c r="L105" s="816"/>
      <c r="M105" s="816"/>
      <c r="N105" s="816"/>
      <c r="O105" s="816"/>
      <c r="P105" s="816"/>
      <c r="Q105" s="816"/>
      <c r="R105" s="816"/>
      <c r="S105" s="816"/>
      <c r="T105" s="816"/>
      <c r="U105" s="830"/>
      <c r="V105" s="816"/>
      <c r="W105" s="816"/>
      <c r="X105" s="816"/>
      <c r="Y105" s="816"/>
      <c r="Z105" s="816"/>
      <c r="AA105" s="816"/>
      <c r="AB105" s="835"/>
      <c r="AC105" s="836"/>
      <c r="AD105" s="837"/>
      <c r="AE105" s="816"/>
      <c r="AF105" s="830"/>
      <c r="AG105" s="830"/>
      <c r="AH105" s="830"/>
      <c r="AI105" s="830"/>
      <c r="AJ105" s="816"/>
      <c r="AK105" s="831"/>
      <c r="AL105" s="831"/>
      <c r="AM105" s="816"/>
      <c r="AN105" s="816"/>
      <c r="AO105" s="816"/>
      <c r="AP105" s="816"/>
      <c r="AQ105" s="816"/>
      <c r="AR105" s="816"/>
      <c r="AS105" s="816"/>
      <c r="AT105" s="816"/>
      <c r="AU105" s="837"/>
      <c r="AV105" s="816"/>
      <c r="AW105" s="816"/>
      <c r="AX105" s="816"/>
      <c r="AY105" s="816"/>
      <c r="AZ105" s="830"/>
      <c r="BA105" s="830"/>
      <c r="BB105" s="825"/>
      <c r="BC105" s="815"/>
      <c r="BD105" s="815">
        <v>10</v>
      </c>
      <c r="BE105" s="815"/>
      <c r="BF105" s="815">
        <v>10</v>
      </c>
      <c r="BG105" s="826">
        <v>10</v>
      </c>
      <c r="BH105" s="1624">
        <f t="shared" si="17"/>
        <v>30</v>
      </c>
      <c r="BI105" s="1013">
        <f t="shared" si="18"/>
        <v>3</v>
      </c>
      <c r="BJ105" s="98"/>
      <c r="BL105" s="823" t="s">
        <v>788</v>
      </c>
      <c r="BM105" s="823" t="s">
        <v>83</v>
      </c>
      <c r="BN105" s="815" t="s">
        <v>515</v>
      </c>
      <c r="BO105" s="815">
        <v>2010</v>
      </c>
    </row>
    <row r="106" spans="3:67" ht="17.25" customHeight="1" x14ac:dyDescent="0.25">
      <c r="C106" s="610" t="s">
        <v>287</v>
      </c>
      <c r="D106" s="611">
        <v>20</v>
      </c>
      <c r="E106" s="1046" t="s">
        <v>71</v>
      </c>
      <c r="F106" s="823" t="s">
        <v>122</v>
      </c>
      <c r="G106" s="823" t="s">
        <v>123</v>
      </c>
      <c r="H106" s="815" t="s">
        <v>515</v>
      </c>
      <c r="I106" s="815">
        <v>2010</v>
      </c>
      <c r="J106" s="825"/>
      <c r="K106" s="815"/>
      <c r="L106" s="815"/>
      <c r="M106" s="815"/>
      <c r="N106" s="815"/>
      <c r="O106" s="815"/>
      <c r="P106" s="815"/>
      <c r="Q106" s="815"/>
      <c r="R106" s="815"/>
      <c r="S106" s="815"/>
      <c r="T106" s="815"/>
      <c r="U106" s="824"/>
      <c r="V106" s="815"/>
      <c r="W106" s="815"/>
      <c r="X106" s="815"/>
      <c r="Y106" s="815"/>
      <c r="Z106" s="815"/>
      <c r="AA106" s="815"/>
      <c r="AB106" s="826"/>
      <c r="AC106" s="827"/>
      <c r="AD106" s="828"/>
      <c r="AE106" s="815"/>
      <c r="AF106" s="824"/>
      <c r="AG106" s="824"/>
      <c r="AH106" s="824"/>
      <c r="AI106" s="824"/>
      <c r="AJ106" s="815"/>
      <c r="AK106" s="829"/>
      <c r="AL106" s="829"/>
      <c r="AM106" s="815"/>
      <c r="AN106" s="815"/>
      <c r="AO106" s="815"/>
      <c r="AP106" s="815"/>
      <c r="AQ106" s="815"/>
      <c r="AR106" s="815"/>
      <c r="AS106" s="815"/>
      <c r="AT106" s="815"/>
      <c r="AU106" s="828"/>
      <c r="AV106" s="815"/>
      <c r="AW106" s="815"/>
      <c r="AX106" s="815"/>
      <c r="AY106" s="815"/>
      <c r="AZ106" s="824"/>
      <c r="BA106" s="824"/>
      <c r="BB106" s="825"/>
      <c r="BC106" s="815"/>
      <c r="BD106" s="815"/>
      <c r="BE106" s="815">
        <v>10</v>
      </c>
      <c r="BF106" s="815">
        <v>10</v>
      </c>
      <c r="BG106" s="826">
        <v>10</v>
      </c>
      <c r="BH106" s="1624">
        <f t="shared" si="17"/>
        <v>30</v>
      </c>
      <c r="BI106" s="1013">
        <f t="shared" si="18"/>
        <v>3</v>
      </c>
      <c r="BJ106" s="98"/>
      <c r="BL106" s="823" t="s">
        <v>122</v>
      </c>
      <c r="BM106" s="823" t="s">
        <v>123</v>
      </c>
      <c r="BN106" s="815" t="s">
        <v>515</v>
      </c>
      <c r="BO106" s="815">
        <v>2010</v>
      </c>
    </row>
    <row r="107" spans="3:67" ht="17.25" customHeight="1" x14ac:dyDescent="0.25">
      <c r="C107" s="610" t="s">
        <v>288</v>
      </c>
      <c r="D107" s="611">
        <v>21</v>
      </c>
      <c r="E107" s="1046" t="s">
        <v>71</v>
      </c>
      <c r="F107" s="823" t="s">
        <v>178</v>
      </c>
      <c r="G107" s="823" t="s">
        <v>179</v>
      </c>
      <c r="H107" s="815" t="s">
        <v>515</v>
      </c>
      <c r="I107" s="815">
        <v>2010</v>
      </c>
      <c r="J107" s="832"/>
      <c r="K107" s="816"/>
      <c r="L107" s="816"/>
      <c r="M107" s="816"/>
      <c r="N107" s="816"/>
      <c r="O107" s="816"/>
      <c r="P107" s="816"/>
      <c r="Q107" s="816"/>
      <c r="R107" s="816"/>
      <c r="S107" s="816"/>
      <c r="T107" s="816"/>
      <c r="U107" s="830"/>
      <c r="V107" s="816"/>
      <c r="W107" s="816"/>
      <c r="X107" s="816"/>
      <c r="Y107" s="816"/>
      <c r="Z107" s="816"/>
      <c r="AA107" s="816"/>
      <c r="AB107" s="835"/>
      <c r="AC107" s="836"/>
      <c r="AD107" s="837"/>
      <c r="AE107" s="816"/>
      <c r="AF107" s="830"/>
      <c r="AG107" s="830"/>
      <c r="AH107" s="830"/>
      <c r="AI107" s="830"/>
      <c r="AJ107" s="816"/>
      <c r="AK107" s="831"/>
      <c r="AL107" s="831"/>
      <c r="AM107" s="816"/>
      <c r="AN107" s="816"/>
      <c r="AO107" s="815"/>
      <c r="AP107" s="816"/>
      <c r="AQ107" s="816"/>
      <c r="AR107" s="816"/>
      <c r="AS107" s="816"/>
      <c r="AT107" s="816"/>
      <c r="AU107" s="837"/>
      <c r="AV107" s="816"/>
      <c r="AW107" s="816"/>
      <c r="AX107" s="816"/>
      <c r="AY107" s="816"/>
      <c r="AZ107" s="830"/>
      <c r="BA107" s="830"/>
      <c r="BB107" s="825"/>
      <c r="BC107" s="815"/>
      <c r="BD107" s="815">
        <v>10</v>
      </c>
      <c r="BE107" s="815">
        <v>10</v>
      </c>
      <c r="BF107" s="815"/>
      <c r="BG107" s="826"/>
      <c r="BH107" s="1624">
        <f t="shared" si="17"/>
        <v>20</v>
      </c>
      <c r="BI107" s="1013">
        <f t="shared" si="18"/>
        <v>2</v>
      </c>
      <c r="BJ107" s="98"/>
      <c r="BL107" s="823" t="s">
        <v>178</v>
      </c>
      <c r="BM107" s="823" t="s">
        <v>179</v>
      </c>
      <c r="BN107" s="815" t="s">
        <v>515</v>
      </c>
      <c r="BO107" s="815">
        <v>2010</v>
      </c>
    </row>
    <row r="108" spans="3:67" ht="17.25" customHeight="1" x14ac:dyDescent="0.25">
      <c r="C108" s="610" t="s">
        <v>289</v>
      </c>
      <c r="D108" s="611">
        <v>22</v>
      </c>
      <c r="E108" s="1046" t="s">
        <v>71</v>
      </c>
      <c r="F108" s="823" t="s">
        <v>457</v>
      </c>
      <c r="G108" s="823" t="s">
        <v>73</v>
      </c>
      <c r="H108" s="815" t="s">
        <v>515</v>
      </c>
      <c r="I108" s="815">
        <v>2007</v>
      </c>
      <c r="J108" s="825"/>
      <c r="K108" s="815"/>
      <c r="L108" s="815"/>
      <c r="M108" s="815"/>
      <c r="N108" s="815"/>
      <c r="O108" s="815"/>
      <c r="P108" s="815"/>
      <c r="Q108" s="815"/>
      <c r="R108" s="815"/>
      <c r="S108" s="815"/>
      <c r="T108" s="815"/>
      <c r="U108" s="824"/>
      <c r="V108" s="815"/>
      <c r="W108" s="815"/>
      <c r="X108" s="815"/>
      <c r="Y108" s="815"/>
      <c r="Z108" s="815"/>
      <c r="AA108" s="815"/>
      <c r="AB108" s="826"/>
      <c r="AC108" s="827"/>
      <c r="AD108" s="828"/>
      <c r="AE108" s="815"/>
      <c r="AF108" s="824"/>
      <c r="AG108" s="824"/>
      <c r="AH108" s="824"/>
      <c r="AI108" s="824"/>
      <c r="AJ108" s="815"/>
      <c r="AK108" s="829"/>
      <c r="AL108" s="829"/>
      <c r="AM108" s="815"/>
      <c r="AN108" s="815"/>
      <c r="AO108" s="815"/>
      <c r="AP108" s="815"/>
      <c r="AQ108" s="815"/>
      <c r="AR108" s="815"/>
      <c r="AS108" s="815"/>
      <c r="AT108" s="815"/>
      <c r="AU108" s="828"/>
      <c r="AV108" s="815"/>
      <c r="AW108" s="815"/>
      <c r="AX108" s="815"/>
      <c r="AY108" s="815"/>
      <c r="AZ108" s="824"/>
      <c r="BA108" s="824"/>
      <c r="BB108" s="825"/>
      <c r="BC108" s="815"/>
      <c r="BD108" s="815">
        <v>10</v>
      </c>
      <c r="BE108" s="815">
        <v>10</v>
      </c>
      <c r="BF108" s="815"/>
      <c r="BG108" s="826"/>
      <c r="BH108" s="1624">
        <f t="shared" si="17"/>
        <v>20</v>
      </c>
      <c r="BI108" s="1013">
        <f t="shared" si="18"/>
        <v>2</v>
      </c>
      <c r="BJ108" s="98"/>
      <c r="BL108" s="823" t="s">
        <v>457</v>
      </c>
      <c r="BM108" s="823" t="s">
        <v>73</v>
      </c>
      <c r="BN108" s="815" t="s">
        <v>515</v>
      </c>
      <c r="BO108" s="815">
        <v>2007</v>
      </c>
    </row>
    <row r="109" spans="3:67" ht="17.25" customHeight="1" x14ac:dyDescent="0.25">
      <c r="C109" s="610" t="s">
        <v>290</v>
      </c>
      <c r="D109" s="611">
        <v>23</v>
      </c>
      <c r="E109" s="1046" t="s">
        <v>71</v>
      </c>
      <c r="F109" s="823" t="s">
        <v>96</v>
      </c>
      <c r="G109" s="823" t="s">
        <v>97</v>
      </c>
      <c r="H109" s="815" t="s">
        <v>515</v>
      </c>
      <c r="I109" s="815">
        <v>2011</v>
      </c>
      <c r="J109" s="825"/>
      <c r="K109" s="815"/>
      <c r="L109" s="815"/>
      <c r="M109" s="815"/>
      <c r="N109" s="815"/>
      <c r="O109" s="815"/>
      <c r="P109" s="815"/>
      <c r="Q109" s="815"/>
      <c r="R109" s="815"/>
      <c r="S109" s="815"/>
      <c r="T109" s="815"/>
      <c r="U109" s="824"/>
      <c r="V109" s="815"/>
      <c r="W109" s="815"/>
      <c r="X109" s="815"/>
      <c r="Y109" s="815"/>
      <c r="Z109" s="815"/>
      <c r="AA109" s="815"/>
      <c r="AB109" s="826"/>
      <c r="AC109" s="827"/>
      <c r="AD109" s="828"/>
      <c r="AE109" s="815"/>
      <c r="AF109" s="824"/>
      <c r="AG109" s="824"/>
      <c r="AH109" s="824"/>
      <c r="AI109" s="824"/>
      <c r="AJ109" s="817"/>
      <c r="AK109" s="845"/>
      <c r="AL109" s="845"/>
      <c r="AM109" s="817"/>
      <c r="AN109" s="817"/>
      <c r="AO109" s="817"/>
      <c r="AP109" s="817"/>
      <c r="AQ109" s="817"/>
      <c r="AR109" s="817"/>
      <c r="AS109" s="817"/>
      <c r="AT109" s="817"/>
      <c r="AU109" s="846"/>
      <c r="AV109" s="817"/>
      <c r="AW109" s="817"/>
      <c r="AX109" s="817"/>
      <c r="AY109" s="817"/>
      <c r="AZ109" s="833"/>
      <c r="BA109" s="833"/>
      <c r="BB109" s="844">
        <v>10</v>
      </c>
      <c r="BC109" s="817"/>
      <c r="BD109" s="817">
        <v>10</v>
      </c>
      <c r="BE109" s="816"/>
      <c r="BF109" s="817"/>
      <c r="BG109" s="1097"/>
      <c r="BH109" s="1624">
        <f t="shared" si="17"/>
        <v>20</v>
      </c>
      <c r="BI109" s="1013">
        <f t="shared" si="18"/>
        <v>2</v>
      </c>
      <c r="BJ109" s="98"/>
      <c r="BL109" s="823" t="s">
        <v>96</v>
      </c>
      <c r="BM109" s="823" t="s">
        <v>97</v>
      </c>
      <c r="BN109" s="815" t="s">
        <v>515</v>
      </c>
      <c r="BO109" s="815">
        <v>2011</v>
      </c>
    </row>
    <row r="110" spans="3:67" ht="17.25" customHeight="1" x14ac:dyDescent="0.25">
      <c r="C110" s="610" t="s">
        <v>291</v>
      </c>
      <c r="D110" s="611">
        <v>24</v>
      </c>
      <c r="E110" s="1046" t="s">
        <v>71</v>
      </c>
      <c r="F110" s="823" t="s">
        <v>519</v>
      </c>
      <c r="G110" s="823" t="s">
        <v>842</v>
      </c>
      <c r="H110" s="815" t="s">
        <v>515</v>
      </c>
      <c r="I110" s="815">
        <v>2011</v>
      </c>
      <c r="J110" s="832"/>
      <c r="K110" s="816"/>
      <c r="L110" s="816"/>
      <c r="M110" s="816"/>
      <c r="N110" s="816"/>
      <c r="O110" s="816"/>
      <c r="P110" s="816"/>
      <c r="Q110" s="816"/>
      <c r="R110" s="816"/>
      <c r="S110" s="816"/>
      <c r="T110" s="816"/>
      <c r="U110" s="830"/>
      <c r="V110" s="816"/>
      <c r="W110" s="816"/>
      <c r="X110" s="816"/>
      <c r="Y110" s="816"/>
      <c r="Z110" s="816"/>
      <c r="AA110" s="816"/>
      <c r="AB110" s="835"/>
      <c r="AC110" s="836"/>
      <c r="AD110" s="837"/>
      <c r="AE110" s="816"/>
      <c r="AF110" s="830"/>
      <c r="AG110" s="830"/>
      <c r="AH110" s="830"/>
      <c r="AI110" s="830"/>
      <c r="AJ110" s="816"/>
      <c r="AK110" s="831"/>
      <c r="AL110" s="831"/>
      <c r="AM110" s="816"/>
      <c r="AN110" s="816"/>
      <c r="AO110" s="816"/>
      <c r="AP110" s="816"/>
      <c r="AQ110" s="816"/>
      <c r="AR110" s="816"/>
      <c r="AS110" s="816"/>
      <c r="AT110" s="816"/>
      <c r="AU110" s="837"/>
      <c r="AV110" s="816"/>
      <c r="AW110" s="816"/>
      <c r="AX110" s="816"/>
      <c r="AY110" s="816"/>
      <c r="AZ110" s="830"/>
      <c r="BA110" s="830"/>
      <c r="BB110" s="825"/>
      <c r="BC110" s="815"/>
      <c r="BD110" s="815"/>
      <c r="BE110" s="815">
        <v>10</v>
      </c>
      <c r="BF110" s="815">
        <v>10</v>
      </c>
      <c r="BG110" s="826"/>
      <c r="BH110" s="1624">
        <f t="shared" si="17"/>
        <v>20</v>
      </c>
      <c r="BI110" s="1013">
        <f t="shared" si="18"/>
        <v>2</v>
      </c>
      <c r="BJ110" s="98"/>
      <c r="BL110" s="823" t="s">
        <v>519</v>
      </c>
      <c r="BM110" s="823" t="s">
        <v>842</v>
      </c>
      <c r="BN110" s="815" t="s">
        <v>515</v>
      </c>
      <c r="BO110" s="815">
        <v>2011</v>
      </c>
    </row>
    <row r="111" spans="3:67" ht="17.25" customHeight="1" x14ac:dyDescent="0.25">
      <c r="C111" s="610" t="s">
        <v>292</v>
      </c>
      <c r="D111" s="611">
        <v>25</v>
      </c>
      <c r="E111" s="1046" t="s">
        <v>71</v>
      </c>
      <c r="F111" s="823" t="s">
        <v>145</v>
      </c>
      <c r="G111" s="823" t="s">
        <v>95</v>
      </c>
      <c r="H111" s="815" t="s">
        <v>515</v>
      </c>
      <c r="I111" s="815">
        <v>2009</v>
      </c>
      <c r="J111" s="825"/>
      <c r="K111" s="815"/>
      <c r="L111" s="815"/>
      <c r="M111" s="815"/>
      <c r="N111" s="815"/>
      <c r="O111" s="815"/>
      <c r="P111" s="815"/>
      <c r="Q111" s="815"/>
      <c r="R111" s="815"/>
      <c r="S111" s="815"/>
      <c r="T111" s="815"/>
      <c r="U111" s="824"/>
      <c r="V111" s="815"/>
      <c r="W111" s="815"/>
      <c r="X111" s="815"/>
      <c r="Y111" s="815"/>
      <c r="Z111" s="815"/>
      <c r="AA111" s="815"/>
      <c r="AB111" s="826"/>
      <c r="AC111" s="827"/>
      <c r="AD111" s="828"/>
      <c r="AE111" s="815"/>
      <c r="AF111" s="824"/>
      <c r="AG111" s="824"/>
      <c r="AH111" s="824"/>
      <c r="AI111" s="833"/>
      <c r="AJ111" s="815"/>
      <c r="AK111" s="829"/>
      <c r="AL111" s="829"/>
      <c r="AM111" s="815"/>
      <c r="AN111" s="815"/>
      <c r="AO111" s="815"/>
      <c r="AP111" s="815"/>
      <c r="AQ111" s="815"/>
      <c r="AR111" s="815"/>
      <c r="AS111" s="815"/>
      <c r="AT111" s="815"/>
      <c r="AU111" s="828"/>
      <c r="AV111" s="815"/>
      <c r="AW111" s="815"/>
      <c r="AX111" s="815"/>
      <c r="AY111" s="815"/>
      <c r="AZ111" s="824"/>
      <c r="BA111" s="824"/>
      <c r="BB111" s="825">
        <v>10</v>
      </c>
      <c r="BC111" s="815"/>
      <c r="BD111" s="815"/>
      <c r="BE111" s="815"/>
      <c r="BF111" s="815"/>
      <c r="BG111" s="826"/>
      <c r="BH111" s="1624">
        <f t="shared" si="17"/>
        <v>10</v>
      </c>
      <c r="BI111" s="1013">
        <f t="shared" si="18"/>
        <v>1</v>
      </c>
      <c r="BJ111" s="98"/>
      <c r="BL111" s="823" t="s">
        <v>145</v>
      </c>
      <c r="BM111" s="823" t="s">
        <v>95</v>
      </c>
      <c r="BN111" s="815" t="s">
        <v>515</v>
      </c>
      <c r="BO111" s="815">
        <v>2009</v>
      </c>
    </row>
    <row r="112" spans="3:67" ht="17.25" customHeight="1" x14ac:dyDescent="0.25">
      <c r="C112" s="610" t="s">
        <v>884</v>
      </c>
      <c r="D112" s="611">
        <v>26</v>
      </c>
      <c r="E112" s="1046" t="s">
        <v>71</v>
      </c>
      <c r="F112" s="823" t="s">
        <v>914</v>
      </c>
      <c r="G112" s="823" t="s">
        <v>915</v>
      </c>
      <c r="H112" s="815" t="s">
        <v>515</v>
      </c>
      <c r="I112" s="815">
        <v>2007</v>
      </c>
      <c r="J112" s="825"/>
      <c r="K112" s="815"/>
      <c r="L112" s="815"/>
      <c r="M112" s="816"/>
      <c r="N112" s="816"/>
      <c r="O112" s="815"/>
      <c r="P112" s="815"/>
      <c r="Q112" s="815"/>
      <c r="R112" s="815"/>
      <c r="S112" s="815"/>
      <c r="T112" s="815"/>
      <c r="U112" s="824"/>
      <c r="V112" s="815"/>
      <c r="W112" s="815"/>
      <c r="X112" s="815"/>
      <c r="Y112" s="815"/>
      <c r="Z112" s="815"/>
      <c r="AA112" s="815"/>
      <c r="AB112" s="826"/>
      <c r="AC112" s="827"/>
      <c r="AD112" s="828"/>
      <c r="AE112" s="815"/>
      <c r="AF112" s="824"/>
      <c r="AG112" s="824"/>
      <c r="AH112" s="824"/>
      <c r="AI112" s="824"/>
      <c r="AJ112" s="815"/>
      <c r="AK112" s="829"/>
      <c r="AL112" s="829"/>
      <c r="AM112" s="815"/>
      <c r="AN112" s="815"/>
      <c r="AO112" s="815"/>
      <c r="AP112" s="815"/>
      <c r="AQ112" s="815"/>
      <c r="AR112" s="815"/>
      <c r="AS112" s="815"/>
      <c r="AT112" s="815"/>
      <c r="AU112" s="828"/>
      <c r="AV112" s="815"/>
      <c r="AW112" s="815"/>
      <c r="AX112" s="815"/>
      <c r="AY112" s="815"/>
      <c r="AZ112" s="824"/>
      <c r="BA112" s="824"/>
      <c r="BB112" s="825"/>
      <c r="BC112" s="815"/>
      <c r="BD112" s="815"/>
      <c r="BE112" s="816"/>
      <c r="BF112" s="815"/>
      <c r="BG112" s="826">
        <v>10</v>
      </c>
      <c r="BH112" s="1624">
        <f t="shared" si="17"/>
        <v>10</v>
      </c>
      <c r="BI112" s="1013">
        <f t="shared" si="18"/>
        <v>1</v>
      </c>
      <c r="BJ112" s="98"/>
      <c r="BL112" s="823" t="s">
        <v>914</v>
      </c>
      <c r="BM112" s="823" t="s">
        <v>915</v>
      </c>
      <c r="BN112" s="815" t="s">
        <v>515</v>
      </c>
      <c r="BO112" s="815">
        <v>2007</v>
      </c>
    </row>
    <row r="113" spans="3:67" ht="17.25" customHeight="1" x14ac:dyDescent="0.25">
      <c r="C113" s="610" t="s">
        <v>293</v>
      </c>
      <c r="D113" s="611">
        <v>28</v>
      </c>
      <c r="E113" s="1047" t="s">
        <v>71</v>
      </c>
      <c r="F113" s="834" t="s">
        <v>149</v>
      </c>
      <c r="G113" s="834" t="s">
        <v>150</v>
      </c>
      <c r="H113" s="816" t="s">
        <v>515</v>
      </c>
      <c r="I113" s="816">
        <v>2006</v>
      </c>
      <c r="J113" s="832"/>
      <c r="K113" s="816"/>
      <c r="L113" s="816"/>
      <c r="M113" s="816"/>
      <c r="N113" s="816"/>
      <c r="O113" s="816"/>
      <c r="P113" s="816"/>
      <c r="Q113" s="816"/>
      <c r="R113" s="816"/>
      <c r="S113" s="816"/>
      <c r="T113" s="816"/>
      <c r="U113" s="830"/>
      <c r="V113" s="816"/>
      <c r="W113" s="816"/>
      <c r="X113" s="816"/>
      <c r="Y113" s="816"/>
      <c r="Z113" s="816"/>
      <c r="AA113" s="816"/>
      <c r="AB113" s="835"/>
      <c r="AC113" s="836"/>
      <c r="AD113" s="837"/>
      <c r="AE113" s="816"/>
      <c r="AF113" s="830"/>
      <c r="AG113" s="830"/>
      <c r="AH113" s="830"/>
      <c r="AI113" s="830"/>
      <c r="AJ113" s="816"/>
      <c r="AK113" s="831"/>
      <c r="AL113" s="831"/>
      <c r="AM113" s="816"/>
      <c r="AN113" s="816"/>
      <c r="AO113" s="816"/>
      <c r="AP113" s="816"/>
      <c r="AQ113" s="816"/>
      <c r="AR113" s="816"/>
      <c r="AS113" s="816"/>
      <c r="AT113" s="816"/>
      <c r="AU113" s="837"/>
      <c r="AV113" s="816"/>
      <c r="AW113" s="816"/>
      <c r="AX113" s="816"/>
      <c r="AY113" s="816"/>
      <c r="AZ113" s="830"/>
      <c r="BA113" s="830"/>
      <c r="BB113" s="832"/>
      <c r="BC113" s="816"/>
      <c r="BD113" s="816"/>
      <c r="BE113" s="816"/>
      <c r="BF113" s="816"/>
      <c r="BG113" s="835"/>
      <c r="BH113" s="1624">
        <f t="shared" si="17"/>
        <v>0</v>
      </c>
      <c r="BI113" s="1013">
        <f t="shared" si="18"/>
        <v>0</v>
      </c>
      <c r="BJ113" s="98"/>
      <c r="BL113" s="834" t="s">
        <v>149</v>
      </c>
      <c r="BM113" s="834" t="s">
        <v>150</v>
      </c>
      <c r="BN113" s="816" t="s">
        <v>515</v>
      </c>
      <c r="BO113" s="816">
        <v>2006</v>
      </c>
    </row>
    <row r="114" spans="3:67" ht="17.25" customHeight="1" x14ac:dyDescent="0.25">
      <c r="C114" s="610" t="s">
        <v>294</v>
      </c>
      <c r="D114" s="611">
        <v>29</v>
      </c>
      <c r="E114" s="1046" t="s">
        <v>71</v>
      </c>
      <c r="F114" s="823" t="s">
        <v>418</v>
      </c>
      <c r="G114" s="823" t="s">
        <v>83</v>
      </c>
      <c r="H114" s="815" t="s">
        <v>515</v>
      </c>
      <c r="I114" s="815">
        <v>2011</v>
      </c>
      <c r="J114" s="825"/>
      <c r="K114" s="815"/>
      <c r="L114" s="815"/>
      <c r="M114" s="815"/>
      <c r="N114" s="815"/>
      <c r="O114" s="815"/>
      <c r="P114" s="815"/>
      <c r="Q114" s="815"/>
      <c r="R114" s="815"/>
      <c r="S114" s="815"/>
      <c r="T114" s="815"/>
      <c r="U114" s="824"/>
      <c r="V114" s="815"/>
      <c r="W114" s="815"/>
      <c r="X114" s="815"/>
      <c r="Y114" s="815"/>
      <c r="Z114" s="815"/>
      <c r="AA114" s="815"/>
      <c r="AB114" s="826"/>
      <c r="AC114" s="827"/>
      <c r="AD114" s="828"/>
      <c r="AE114" s="815"/>
      <c r="AF114" s="824"/>
      <c r="AG114" s="824"/>
      <c r="AH114" s="824"/>
      <c r="AI114" s="824"/>
      <c r="AJ114" s="817"/>
      <c r="AK114" s="845"/>
      <c r="AL114" s="845"/>
      <c r="AM114" s="817"/>
      <c r="AN114" s="817"/>
      <c r="AO114" s="817"/>
      <c r="AP114" s="817"/>
      <c r="AQ114" s="817"/>
      <c r="AR114" s="817"/>
      <c r="AS114" s="817"/>
      <c r="AT114" s="817"/>
      <c r="AU114" s="846"/>
      <c r="AV114" s="817"/>
      <c r="AW114" s="817"/>
      <c r="AX114" s="817"/>
      <c r="AY114" s="817"/>
      <c r="AZ114" s="833"/>
      <c r="BA114" s="833"/>
      <c r="BB114" s="844"/>
      <c r="BC114" s="817"/>
      <c r="BD114" s="817"/>
      <c r="BE114" s="817"/>
      <c r="BF114" s="817"/>
      <c r="BG114" s="1097"/>
      <c r="BH114" s="1624">
        <f t="shared" si="17"/>
        <v>0</v>
      </c>
      <c r="BI114" s="1013">
        <f t="shared" si="18"/>
        <v>0</v>
      </c>
      <c r="BJ114" s="98"/>
      <c r="BL114" s="823" t="s">
        <v>418</v>
      </c>
      <c r="BM114" s="823" t="s">
        <v>83</v>
      </c>
      <c r="BN114" s="815" t="s">
        <v>515</v>
      </c>
      <c r="BO114" s="815">
        <v>2011</v>
      </c>
    </row>
    <row r="115" spans="3:67" ht="17.25" customHeight="1" x14ac:dyDescent="0.25">
      <c r="C115" s="610" t="s">
        <v>295</v>
      </c>
      <c r="D115" s="611">
        <v>30</v>
      </c>
      <c r="E115" s="1047" t="s">
        <v>71</v>
      </c>
      <c r="F115" s="834" t="s">
        <v>745</v>
      </c>
      <c r="G115" s="834" t="s">
        <v>709</v>
      </c>
      <c r="H115" s="816" t="s">
        <v>515</v>
      </c>
      <c r="I115" s="816">
        <v>2006</v>
      </c>
      <c r="J115" s="825"/>
      <c r="K115" s="815"/>
      <c r="L115" s="815"/>
      <c r="M115" s="815"/>
      <c r="N115" s="815"/>
      <c r="O115" s="815"/>
      <c r="P115" s="815"/>
      <c r="Q115" s="815"/>
      <c r="R115" s="815"/>
      <c r="S115" s="815"/>
      <c r="T115" s="815"/>
      <c r="U115" s="824"/>
      <c r="V115" s="815"/>
      <c r="W115" s="815"/>
      <c r="X115" s="815"/>
      <c r="Y115" s="815"/>
      <c r="Z115" s="815"/>
      <c r="AA115" s="815"/>
      <c r="AB115" s="826"/>
      <c r="AC115" s="827"/>
      <c r="AD115" s="828"/>
      <c r="AE115" s="815"/>
      <c r="AF115" s="824"/>
      <c r="AG115" s="824"/>
      <c r="AH115" s="824"/>
      <c r="AI115" s="838"/>
      <c r="AJ115" s="815"/>
      <c r="AK115" s="829"/>
      <c r="AL115" s="829"/>
      <c r="AM115" s="815"/>
      <c r="AN115" s="815"/>
      <c r="AO115" s="815"/>
      <c r="AP115" s="815"/>
      <c r="AQ115" s="815"/>
      <c r="AR115" s="815"/>
      <c r="AS115" s="815"/>
      <c r="AT115" s="815"/>
      <c r="AU115" s="828"/>
      <c r="AV115" s="815"/>
      <c r="AW115" s="815"/>
      <c r="AX115" s="815"/>
      <c r="AY115" s="815"/>
      <c r="AZ115" s="824"/>
      <c r="BA115" s="824"/>
      <c r="BB115" s="832"/>
      <c r="BC115" s="816"/>
      <c r="BD115" s="816"/>
      <c r="BE115" s="816"/>
      <c r="BF115" s="816"/>
      <c r="BG115" s="835"/>
      <c r="BH115" s="1624">
        <f t="shared" si="17"/>
        <v>0</v>
      </c>
      <c r="BI115" s="1013">
        <f t="shared" si="18"/>
        <v>0</v>
      </c>
      <c r="BJ115" s="98"/>
      <c r="BL115" s="834" t="s">
        <v>745</v>
      </c>
      <c r="BM115" s="834" t="s">
        <v>709</v>
      </c>
      <c r="BN115" s="816" t="s">
        <v>515</v>
      </c>
      <c r="BO115" s="816">
        <v>2006</v>
      </c>
    </row>
    <row r="116" spans="3:67" ht="17.25" customHeight="1" x14ac:dyDescent="0.25">
      <c r="C116" s="610" t="s">
        <v>296</v>
      </c>
      <c r="D116" s="611">
        <v>31</v>
      </c>
      <c r="E116" s="1046" t="s">
        <v>71</v>
      </c>
      <c r="F116" s="823" t="s">
        <v>495</v>
      </c>
      <c r="G116" s="823" t="s">
        <v>81</v>
      </c>
      <c r="H116" s="815" t="s">
        <v>515</v>
      </c>
      <c r="I116" s="815">
        <v>2012</v>
      </c>
      <c r="J116" s="825"/>
      <c r="K116" s="815"/>
      <c r="L116" s="815"/>
      <c r="M116" s="815"/>
      <c r="N116" s="815"/>
      <c r="O116" s="815"/>
      <c r="P116" s="815"/>
      <c r="Q116" s="815"/>
      <c r="R116" s="815"/>
      <c r="S116" s="815"/>
      <c r="T116" s="815"/>
      <c r="U116" s="824"/>
      <c r="V116" s="815"/>
      <c r="W116" s="815"/>
      <c r="X116" s="815"/>
      <c r="Y116" s="815"/>
      <c r="Z116" s="815"/>
      <c r="AA116" s="815"/>
      <c r="AB116" s="826"/>
      <c r="AC116" s="827"/>
      <c r="AD116" s="828"/>
      <c r="AE116" s="815"/>
      <c r="AF116" s="824"/>
      <c r="AG116" s="824"/>
      <c r="AH116" s="824"/>
      <c r="AI116" s="824"/>
      <c r="AJ116" s="815"/>
      <c r="AK116" s="829"/>
      <c r="AL116" s="829"/>
      <c r="AM116" s="815"/>
      <c r="AN116" s="815"/>
      <c r="AO116" s="815"/>
      <c r="AP116" s="815"/>
      <c r="AQ116" s="815"/>
      <c r="AR116" s="815"/>
      <c r="AS116" s="815"/>
      <c r="AT116" s="815"/>
      <c r="AU116" s="828"/>
      <c r="AV116" s="815"/>
      <c r="AW116" s="815"/>
      <c r="AX116" s="815"/>
      <c r="AY116" s="815"/>
      <c r="AZ116" s="824"/>
      <c r="BA116" s="824"/>
      <c r="BB116" s="825"/>
      <c r="BC116" s="815"/>
      <c r="BD116" s="815"/>
      <c r="BE116" s="815"/>
      <c r="BF116" s="815"/>
      <c r="BG116" s="826"/>
      <c r="BH116" s="1624">
        <f t="shared" si="17"/>
        <v>0</v>
      </c>
      <c r="BI116" s="1013">
        <f t="shared" si="18"/>
        <v>0</v>
      </c>
      <c r="BJ116" s="98"/>
      <c r="BL116" s="823" t="s">
        <v>495</v>
      </c>
      <c r="BM116" s="823" t="s">
        <v>81</v>
      </c>
      <c r="BN116" s="815" t="s">
        <v>515</v>
      </c>
      <c r="BO116" s="815">
        <v>2012</v>
      </c>
    </row>
    <row r="117" spans="3:67" ht="17.25" customHeight="1" thickBot="1" x14ac:dyDescent="0.3">
      <c r="C117" s="610" t="s">
        <v>297</v>
      </c>
      <c r="D117" s="611">
        <v>32</v>
      </c>
      <c r="E117" s="1047" t="s">
        <v>71</v>
      </c>
      <c r="F117" s="834" t="s">
        <v>748</v>
      </c>
      <c r="G117" s="834" t="s">
        <v>114</v>
      </c>
      <c r="H117" s="816" t="s">
        <v>516</v>
      </c>
      <c r="I117" s="816">
        <v>2016</v>
      </c>
      <c r="J117" s="832"/>
      <c r="K117" s="816"/>
      <c r="L117" s="816"/>
      <c r="M117" s="816"/>
      <c r="N117" s="816"/>
      <c r="O117" s="816"/>
      <c r="P117" s="816"/>
      <c r="Q117" s="816"/>
      <c r="R117" s="816"/>
      <c r="S117" s="816"/>
      <c r="T117" s="816"/>
      <c r="U117" s="830"/>
      <c r="V117" s="816"/>
      <c r="W117" s="816"/>
      <c r="X117" s="816"/>
      <c r="Y117" s="816"/>
      <c r="Z117" s="816"/>
      <c r="AA117" s="816"/>
      <c r="AB117" s="835"/>
      <c r="AC117" s="836"/>
      <c r="AD117" s="837"/>
      <c r="AE117" s="816"/>
      <c r="AF117" s="830"/>
      <c r="AG117" s="830"/>
      <c r="AH117" s="830"/>
      <c r="AI117" s="830"/>
      <c r="AJ117" s="816"/>
      <c r="AK117" s="831"/>
      <c r="AL117" s="831"/>
      <c r="AM117" s="816"/>
      <c r="AN117" s="816"/>
      <c r="AO117" s="816"/>
      <c r="AP117" s="816"/>
      <c r="AQ117" s="816"/>
      <c r="AR117" s="816"/>
      <c r="AS117" s="816"/>
      <c r="AT117" s="816"/>
      <c r="AU117" s="837"/>
      <c r="AV117" s="816"/>
      <c r="AW117" s="816"/>
      <c r="AX117" s="816"/>
      <c r="AY117" s="816"/>
      <c r="AZ117" s="830"/>
      <c r="BA117" s="830"/>
      <c r="BB117" s="832"/>
      <c r="BC117" s="816"/>
      <c r="BD117" s="816"/>
      <c r="BE117" s="816"/>
      <c r="BF117" s="816"/>
      <c r="BG117" s="835"/>
      <c r="BH117" s="1624">
        <f t="shared" si="17"/>
        <v>0</v>
      </c>
      <c r="BI117" s="1013">
        <f t="shared" si="18"/>
        <v>0</v>
      </c>
      <c r="BJ117" s="98"/>
      <c r="BL117" s="834" t="s">
        <v>748</v>
      </c>
      <c r="BM117" s="834" t="s">
        <v>114</v>
      </c>
      <c r="BN117" s="816" t="s">
        <v>516</v>
      </c>
      <c r="BO117" s="816">
        <v>2016</v>
      </c>
    </row>
    <row r="118" spans="3:67" ht="17.25" customHeight="1" thickBot="1" x14ac:dyDescent="0.3">
      <c r="C118" s="610" t="s">
        <v>298</v>
      </c>
      <c r="D118" s="611">
        <v>33</v>
      </c>
      <c r="E118" s="1046" t="s">
        <v>71</v>
      </c>
      <c r="F118" s="818" t="s">
        <v>747</v>
      </c>
      <c r="G118" s="818" t="s">
        <v>83</v>
      </c>
      <c r="H118" s="821" t="s">
        <v>516</v>
      </c>
      <c r="I118" s="814">
        <v>2013</v>
      </c>
      <c r="J118" s="820"/>
      <c r="K118" s="814"/>
      <c r="L118" s="814"/>
      <c r="M118" s="814"/>
      <c r="N118" s="814"/>
      <c r="O118" s="814"/>
      <c r="P118" s="814"/>
      <c r="Q118" s="815"/>
      <c r="R118" s="815"/>
      <c r="S118" s="815"/>
      <c r="T118" s="815"/>
      <c r="U118" s="824"/>
      <c r="V118" s="815"/>
      <c r="W118" s="815"/>
      <c r="X118" s="815"/>
      <c r="Y118" s="815"/>
      <c r="Z118" s="815"/>
      <c r="AA118" s="815"/>
      <c r="AB118" s="826"/>
      <c r="AC118" s="827"/>
      <c r="AD118" s="828"/>
      <c r="AE118" s="815"/>
      <c r="AF118" s="824"/>
      <c r="AG118" s="824"/>
      <c r="AH118" s="824"/>
      <c r="AI118" s="824"/>
      <c r="AJ118" s="815"/>
      <c r="AK118" s="829"/>
      <c r="AL118" s="829"/>
      <c r="AM118" s="815"/>
      <c r="AN118" s="815"/>
      <c r="AO118" s="815"/>
      <c r="AP118" s="815"/>
      <c r="AQ118" s="815"/>
      <c r="AR118" s="815"/>
      <c r="AS118" s="815"/>
      <c r="AT118" s="815"/>
      <c r="AU118" s="828"/>
      <c r="AV118" s="815"/>
      <c r="AW118" s="815"/>
      <c r="AX118" s="815"/>
      <c r="AY118" s="815"/>
      <c r="AZ118" s="824"/>
      <c r="BA118" s="824"/>
      <c r="BB118" s="825"/>
      <c r="BC118" s="815"/>
      <c r="BD118" s="815"/>
      <c r="BE118" s="815"/>
      <c r="BF118" s="815"/>
      <c r="BG118" s="826"/>
      <c r="BH118" s="1625">
        <f t="shared" si="17"/>
        <v>0</v>
      </c>
      <c r="BI118" s="1849">
        <f t="shared" si="18"/>
        <v>0</v>
      </c>
      <c r="BJ118" s="852">
        <f>SUM(BI87:BI118)</f>
        <v>101</v>
      </c>
      <c r="BK118" s="847">
        <f>SUM(BH87:BH118)</f>
        <v>5825</v>
      </c>
      <c r="BL118" s="818" t="s">
        <v>747</v>
      </c>
      <c r="BM118" s="818" t="s">
        <v>83</v>
      </c>
      <c r="BN118" s="821" t="s">
        <v>516</v>
      </c>
      <c r="BO118" s="814">
        <v>2013</v>
      </c>
    </row>
    <row r="119" spans="3:67" ht="17.25" customHeight="1" x14ac:dyDescent="0.25">
      <c r="C119" s="610" t="s">
        <v>299</v>
      </c>
      <c r="D119" s="609">
        <v>1</v>
      </c>
      <c r="E119" s="1048" t="s">
        <v>16</v>
      </c>
      <c r="F119" s="551" t="s">
        <v>692</v>
      </c>
      <c r="G119" s="551" t="s">
        <v>687</v>
      </c>
      <c r="H119" s="552" t="s">
        <v>515</v>
      </c>
      <c r="I119" s="553">
        <v>2011</v>
      </c>
      <c r="J119" s="554"/>
      <c r="K119" s="552"/>
      <c r="L119" s="552"/>
      <c r="M119" s="552">
        <v>54</v>
      </c>
      <c r="N119" s="555"/>
      <c r="O119" s="552"/>
      <c r="P119" s="555"/>
      <c r="Q119" s="552">
        <v>58</v>
      </c>
      <c r="R119" s="552"/>
      <c r="S119" s="552"/>
      <c r="T119" s="552"/>
      <c r="U119" s="553"/>
      <c r="V119" s="552"/>
      <c r="W119" s="552"/>
      <c r="X119" s="552"/>
      <c r="Y119" s="552"/>
      <c r="Z119" s="552"/>
      <c r="AA119" s="552"/>
      <c r="AB119" s="553"/>
      <c r="AC119" s="557">
        <v>60</v>
      </c>
      <c r="AD119" s="558"/>
      <c r="AE119" s="552"/>
      <c r="AF119" s="553"/>
      <c r="AG119" s="553">
        <v>90</v>
      </c>
      <c r="AH119" s="553">
        <v>65</v>
      </c>
      <c r="AI119" s="553"/>
      <c r="AJ119" s="624"/>
      <c r="AK119" s="624"/>
      <c r="AL119" s="624"/>
      <c r="AM119" s="624"/>
      <c r="AN119" s="624"/>
      <c r="AO119" s="624"/>
      <c r="AP119" s="624"/>
      <c r="AQ119" s="624"/>
      <c r="AR119" s="624"/>
      <c r="AS119" s="624"/>
      <c r="AT119" s="624"/>
      <c r="AU119" s="625"/>
      <c r="AV119" s="624"/>
      <c r="AW119" s="624"/>
      <c r="AX119" s="624"/>
      <c r="AY119" s="624"/>
      <c r="AZ119" s="626"/>
      <c r="BA119" s="626"/>
      <c r="BB119" s="627"/>
      <c r="BC119" s="624"/>
      <c r="BD119" s="624"/>
      <c r="BE119" s="624"/>
      <c r="BF119" s="624"/>
      <c r="BG119" s="1098"/>
      <c r="BH119" s="1842">
        <f t="shared" si="17"/>
        <v>377</v>
      </c>
      <c r="BI119" s="1843">
        <f t="shared" ref="BI119:BI125" si="19">COUNTA(J119:BG119)</f>
        <v>5</v>
      </c>
      <c r="BJ119" s="98"/>
      <c r="BL119" s="1981" t="s">
        <v>692</v>
      </c>
      <c r="BM119" s="551" t="s">
        <v>687</v>
      </c>
      <c r="BN119" s="552" t="s">
        <v>515</v>
      </c>
      <c r="BO119" s="557">
        <v>2011</v>
      </c>
    </row>
    <row r="120" spans="3:67" ht="17.25" customHeight="1" x14ac:dyDescent="0.25">
      <c r="C120" s="610" t="s">
        <v>300</v>
      </c>
      <c r="D120" s="616">
        <v>2</v>
      </c>
      <c r="E120" s="1044" t="s">
        <v>16</v>
      </c>
      <c r="F120" s="53" t="s">
        <v>716</v>
      </c>
      <c r="G120" s="53" t="s">
        <v>70</v>
      </c>
      <c r="H120" s="54" t="s">
        <v>515</v>
      </c>
      <c r="I120" s="215">
        <v>2012</v>
      </c>
      <c r="J120" s="437"/>
      <c r="K120" s="54">
        <v>21</v>
      </c>
      <c r="L120" s="54">
        <v>26</v>
      </c>
      <c r="M120" s="80"/>
      <c r="N120" s="80"/>
      <c r="O120" s="54"/>
      <c r="P120" s="54"/>
      <c r="Q120" s="54">
        <v>50</v>
      </c>
      <c r="R120" s="54"/>
      <c r="S120" s="54"/>
      <c r="T120" s="54"/>
      <c r="U120" s="1029">
        <v>54</v>
      </c>
      <c r="V120" s="629"/>
      <c r="W120" s="629"/>
      <c r="X120" s="629"/>
      <c r="Y120" s="630">
        <v>50</v>
      </c>
      <c r="Z120" s="630"/>
      <c r="AA120" s="630">
        <v>33</v>
      </c>
      <c r="AB120" s="631"/>
      <c r="AC120" s="1272"/>
      <c r="AD120" s="633"/>
      <c r="AE120" s="634"/>
      <c r="AF120" s="635"/>
      <c r="AG120" s="631"/>
      <c r="AH120" s="635"/>
      <c r="AI120" s="635"/>
      <c r="AJ120" s="636"/>
      <c r="AK120" s="636"/>
      <c r="AL120" s="636"/>
      <c r="AM120" s="636"/>
      <c r="AN120" s="636"/>
      <c r="AO120" s="636"/>
      <c r="AP120" s="636"/>
      <c r="AQ120" s="636"/>
      <c r="AR120" s="636"/>
      <c r="AS120" s="636"/>
      <c r="AT120" s="636"/>
      <c r="AU120" s="637"/>
      <c r="AV120" s="636"/>
      <c r="AW120" s="636"/>
      <c r="AX120" s="636"/>
      <c r="AY120" s="636"/>
      <c r="AZ120" s="631"/>
      <c r="BA120" s="631"/>
      <c r="BB120" s="638"/>
      <c r="BC120" s="636"/>
      <c r="BD120" s="636"/>
      <c r="BE120" s="636"/>
      <c r="BF120" s="636">
        <v>10</v>
      </c>
      <c r="BG120" s="1099">
        <v>10</v>
      </c>
      <c r="BH120" s="615">
        <f t="shared" si="17"/>
        <v>314</v>
      </c>
      <c r="BI120" s="1111">
        <f t="shared" si="19"/>
        <v>8</v>
      </c>
      <c r="BJ120" s="98"/>
      <c r="BL120" s="1982" t="s">
        <v>716</v>
      </c>
      <c r="BM120" s="53" t="s">
        <v>70</v>
      </c>
      <c r="BN120" s="54" t="s">
        <v>515</v>
      </c>
      <c r="BO120" s="431">
        <v>2012</v>
      </c>
    </row>
    <row r="121" spans="3:67" ht="17.25" customHeight="1" x14ac:dyDescent="0.25">
      <c r="C121" s="610" t="s">
        <v>301</v>
      </c>
      <c r="D121" s="616">
        <v>3</v>
      </c>
      <c r="E121" s="1044" t="s">
        <v>16</v>
      </c>
      <c r="F121" s="53" t="s">
        <v>754</v>
      </c>
      <c r="G121" s="53" t="s">
        <v>73</v>
      </c>
      <c r="H121" s="54" t="s">
        <v>515</v>
      </c>
      <c r="I121" s="214">
        <v>2010</v>
      </c>
      <c r="J121" s="437"/>
      <c r="K121" s="54"/>
      <c r="L121" s="54"/>
      <c r="M121" s="54">
        <v>85</v>
      </c>
      <c r="N121" s="80"/>
      <c r="O121" s="54"/>
      <c r="P121" s="54"/>
      <c r="Q121" s="54"/>
      <c r="R121" s="54"/>
      <c r="S121" s="54"/>
      <c r="T121" s="54"/>
      <c r="U121" s="628"/>
      <c r="V121" s="629"/>
      <c r="W121" s="629"/>
      <c r="X121" s="629"/>
      <c r="Y121" s="629"/>
      <c r="Z121" s="629"/>
      <c r="AA121" s="630"/>
      <c r="AB121" s="631">
        <v>100</v>
      </c>
      <c r="AC121" s="632"/>
      <c r="AD121" s="633"/>
      <c r="AE121" s="634"/>
      <c r="AF121" s="635"/>
      <c r="AG121" s="631"/>
      <c r="AH121" s="631">
        <v>105</v>
      </c>
      <c r="AI121" s="631"/>
      <c r="AJ121" s="636"/>
      <c r="AK121" s="636"/>
      <c r="AL121" s="636"/>
      <c r="AM121" s="636"/>
      <c r="AN121" s="636"/>
      <c r="AO121" s="636"/>
      <c r="AP121" s="636"/>
      <c r="AQ121" s="636"/>
      <c r="AR121" s="636"/>
      <c r="AS121" s="636"/>
      <c r="AT121" s="636"/>
      <c r="AU121" s="637"/>
      <c r="AV121" s="636"/>
      <c r="AW121" s="636"/>
      <c r="AX121" s="636"/>
      <c r="AY121" s="636"/>
      <c r="AZ121" s="631"/>
      <c r="BA121" s="631"/>
      <c r="BB121" s="638"/>
      <c r="BC121" s="636"/>
      <c r="BD121" s="636"/>
      <c r="BE121" s="636"/>
      <c r="BF121" s="636"/>
      <c r="BG121" s="1099"/>
      <c r="BH121" s="615">
        <f t="shared" ref="BH121:BH125" si="20">SUM(J121:BA121)+(BI121*10)</f>
        <v>320</v>
      </c>
      <c r="BI121" s="1111">
        <f t="shared" si="19"/>
        <v>3</v>
      </c>
      <c r="BJ121" s="98"/>
      <c r="BL121" s="1982" t="s">
        <v>754</v>
      </c>
      <c r="BM121" s="53" t="s">
        <v>73</v>
      </c>
      <c r="BN121" s="54" t="s">
        <v>515</v>
      </c>
      <c r="BO121" s="1983">
        <v>2010</v>
      </c>
    </row>
    <row r="122" spans="3:67" ht="17.25" customHeight="1" x14ac:dyDescent="0.25">
      <c r="C122" s="610" t="s">
        <v>302</v>
      </c>
      <c r="D122" s="616">
        <v>4</v>
      </c>
      <c r="E122" s="1044" t="s">
        <v>16</v>
      </c>
      <c r="F122" s="53" t="s">
        <v>716</v>
      </c>
      <c r="G122" s="53" t="s">
        <v>65</v>
      </c>
      <c r="H122" s="54" t="s">
        <v>515</v>
      </c>
      <c r="I122" s="214">
        <v>2012</v>
      </c>
      <c r="J122" s="437"/>
      <c r="K122" s="54">
        <v>20</v>
      </c>
      <c r="L122" s="54">
        <v>42</v>
      </c>
      <c r="M122" s="80"/>
      <c r="N122" s="80"/>
      <c r="O122" s="54"/>
      <c r="P122" s="54"/>
      <c r="Q122" s="54">
        <v>30</v>
      </c>
      <c r="R122" s="54"/>
      <c r="S122" s="54"/>
      <c r="T122" s="54"/>
      <c r="U122" s="1029">
        <v>48</v>
      </c>
      <c r="V122" s="629"/>
      <c r="W122" s="629"/>
      <c r="X122" s="629"/>
      <c r="Y122" s="630">
        <v>20</v>
      </c>
      <c r="Z122" s="630"/>
      <c r="AA122" s="630">
        <v>13</v>
      </c>
      <c r="AB122" s="631"/>
      <c r="AC122" s="1272"/>
      <c r="AD122" s="633"/>
      <c r="AE122" s="634"/>
      <c r="AF122" s="635"/>
      <c r="AG122" s="635"/>
      <c r="AH122" s="635"/>
      <c r="AI122" s="631"/>
      <c r="AJ122" s="634"/>
      <c r="AK122" s="636"/>
      <c r="AL122" s="634"/>
      <c r="AM122" s="634"/>
      <c r="AN122" s="634"/>
      <c r="AO122" s="634"/>
      <c r="AP122" s="634"/>
      <c r="AQ122" s="634"/>
      <c r="AR122" s="634"/>
      <c r="AS122" s="634"/>
      <c r="AT122" s="634"/>
      <c r="AU122" s="633"/>
      <c r="AV122" s="634"/>
      <c r="AW122" s="634"/>
      <c r="AX122" s="634"/>
      <c r="AY122" s="634"/>
      <c r="AZ122" s="635"/>
      <c r="BA122" s="635"/>
      <c r="BB122" s="941"/>
      <c r="BC122" s="634"/>
      <c r="BD122" s="634"/>
      <c r="BE122" s="634"/>
      <c r="BF122" s="636">
        <v>10</v>
      </c>
      <c r="BG122" s="1099">
        <v>10</v>
      </c>
      <c r="BH122" s="615">
        <f>SUM(J122:BA122)+(BI122*10)</f>
        <v>253</v>
      </c>
      <c r="BI122" s="1111">
        <f>COUNTA(J122:BG122)</f>
        <v>8</v>
      </c>
      <c r="BJ122" s="98"/>
      <c r="BL122" s="1982" t="s">
        <v>716</v>
      </c>
      <c r="BM122" s="53" t="s">
        <v>65</v>
      </c>
      <c r="BN122" s="54" t="s">
        <v>515</v>
      </c>
      <c r="BO122" s="1983">
        <v>2012</v>
      </c>
    </row>
    <row r="123" spans="3:67" ht="17.25" customHeight="1" x14ac:dyDescent="0.25">
      <c r="C123" s="610" t="s">
        <v>303</v>
      </c>
      <c r="D123" s="616">
        <v>5</v>
      </c>
      <c r="E123" s="1577" t="s">
        <v>16</v>
      </c>
      <c r="F123" s="1578" t="s">
        <v>945</v>
      </c>
      <c r="G123" s="1578" t="s">
        <v>743</v>
      </c>
      <c r="H123" s="80" t="s">
        <v>515</v>
      </c>
      <c r="I123" s="1579">
        <v>2013</v>
      </c>
      <c r="J123" s="1580"/>
      <c r="K123" s="80"/>
      <c r="L123" s="80"/>
      <c r="M123" s="80"/>
      <c r="N123" s="80"/>
      <c r="O123" s="80"/>
      <c r="P123" s="80"/>
      <c r="Q123" s="80"/>
      <c r="R123" s="80"/>
      <c r="S123" s="80"/>
      <c r="T123" s="80"/>
      <c r="U123" s="628"/>
      <c r="V123" s="629"/>
      <c r="W123" s="629"/>
      <c r="X123" s="629"/>
      <c r="Y123" s="629"/>
      <c r="Z123" s="629"/>
      <c r="AA123" s="629"/>
      <c r="AB123" s="635"/>
      <c r="AC123" s="632">
        <v>48</v>
      </c>
      <c r="AD123" s="633"/>
      <c r="AE123" s="634"/>
      <c r="AF123" s="635"/>
      <c r="AG123" s="635"/>
      <c r="AH123" s="635"/>
      <c r="AI123" s="635"/>
      <c r="AJ123" s="634"/>
      <c r="AK123" s="634"/>
      <c r="AL123" s="634"/>
      <c r="AM123" s="634"/>
      <c r="AN123" s="634"/>
      <c r="AO123" s="634"/>
      <c r="AP123" s="634"/>
      <c r="AQ123" s="634"/>
      <c r="AR123" s="634"/>
      <c r="AS123" s="634"/>
      <c r="AT123" s="634"/>
      <c r="AU123" s="633"/>
      <c r="AV123" s="634"/>
      <c r="AW123" s="634"/>
      <c r="AX123" s="634"/>
      <c r="AY123" s="634"/>
      <c r="AZ123" s="635"/>
      <c r="BA123" s="635"/>
      <c r="BB123" s="941"/>
      <c r="BC123" s="634"/>
      <c r="BD123" s="634"/>
      <c r="BE123" s="634"/>
      <c r="BF123" s="634"/>
      <c r="BG123" s="1100"/>
      <c r="BH123" s="615">
        <f t="shared" si="20"/>
        <v>58</v>
      </c>
      <c r="BI123" s="1111">
        <f t="shared" si="19"/>
        <v>1</v>
      </c>
      <c r="BJ123" s="98"/>
      <c r="BL123" s="1984" t="s">
        <v>945</v>
      </c>
      <c r="BM123" s="1578" t="s">
        <v>743</v>
      </c>
      <c r="BN123" s="80" t="s">
        <v>515</v>
      </c>
      <c r="BO123" s="1985">
        <v>2013</v>
      </c>
    </row>
    <row r="124" spans="3:67" ht="17.25" customHeight="1" thickBot="1" x14ac:dyDescent="0.3">
      <c r="C124" s="610" t="s">
        <v>304</v>
      </c>
      <c r="D124" s="616">
        <v>6</v>
      </c>
      <c r="E124" s="1044" t="s">
        <v>16</v>
      </c>
      <c r="F124" s="53" t="s">
        <v>877</v>
      </c>
      <c r="G124" s="53" t="s">
        <v>65</v>
      </c>
      <c r="H124" s="54" t="s">
        <v>515</v>
      </c>
      <c r="I124" s="214">
        <v>2012</v>
      </c>
      <c r="J124" s="437"/>
      <c r="K124" s="54"/>
      <c r="L124" s="54"/>
      <c r="M124" s="80"/>
      <c r="N124" s="80"/>
      <c r="O124" s="54"/>
      <c r="P124" s="80"/>
      <c r="Q124" s="54"/>
      <c r="R124" s="54"/>
      <c r="S124" s="54"/>
      <c r="T124" s="54"/>
      <c r="U124" s="214"/>
      <c r="V124" s="54"/>
      <c r="W124" s="54"/>
      <c r="X124" s="54"/>
      <c r="Y124" s="54"/>
      <c r="Z124" s="54"/>
      <c r="AA124" s="54"/>
      <c r="AB124" s="215"/>
      <c r="AC124" s="431"/>
      <c r="AD124" s="395"/>
      <c r="AE124" s="47"/>
      <c r="AF124" s="215"/>
      <c r="AG124" s="215"/>
      <c r="AH124" s="215"/>
      <c r="AI124" s="215"/>
      <c r="AJ124" s="636"/>
      <c r="AK124" s="636"/>
      <c r="AL124" s="636"/>
      <c r="AM124" s="636"/>
      <c r="AN124" s="636"/>
      <c r="AO124" s="636"/>
      <c r="AP124" s="636"/>
      <c r="AQ124" s="636"/>
      <c r="AR124" s="636"/>
      <c r="AS124" s="636"/>
      <c r="AT124" s="636"/>
      <c r="AU124" s="637"/>
      <c r="AV124" s="636"/>
      <c r="AW124" s="636"/>
      <c r="AX124" s="636"/>
      <c r="AY124" s="636"/>
      <c r="AZ124" s="631"/>
      <c r="BA124" s="631"/>
      <c r="BB124" s="638"/>
      <c r="BC124" s="636"/>
      <c r="BD124" s="636"/>
      <c r="BE124" s="636"/>
      <c r="BF124" s="636"/>
      <c r="BG124" s="1099"/>
      <c r="BH124" s="615">
        <f t="shared" si="20"/>
        <v>0</v>
      </c>
      <c r="BI124" s="1111">
        <f t="shared" si="19"/>
        <v>0</v>
      </c>
      <c r="BJ124" s="98"/>
      <c r="BL124" s="1982" t="s">
        <v>877</v>
      </c>
      <c r="BM124" s="53" t="s">
        <v>65</v>
      </c>
      <c r="BN124" s="54" t="s">
        <v>515</v>
      </c>
      <c r="BO124" s="1983">
        <v>2012</v>
      </c>
    </row>
    <row r="125" spans="3:67" ht="17.25" customHeight="1" thickBot="1" x14ac:dyDescent="0.3">
      <c r="C125" s="610" t="s">
        <v>305</v>
      </c>
      <c r="D125" s="613">
        <v>7</v>
      </c>
      <c r="E125" s="1049" t="s">
        <v>16</v>
      </c>
      <c r="F125" s="569" t="s">
        <v>502</v>
      </c>
      <c r="G125" s="569" t="s">
        <v>128</v>
      </c>
      <c r="H125" s="572" t="s">
        <v>515</v>
      </c>
      <c r="I125" s="570">
        <v>2008</v>
      </c>
      <c r="J125" s="571"/>
      <c r="K125" s="572"/>
      <c r="L125" s="572"/>
      <c r="M125" s="573"/>
      <c r="N125" s="573"/>
      <c r="O125" s="572"/>
      <c r="P125" s="572"/>
      <c r="Q125" s="572"/>
      <c r="R125" s="572"/>
      <c r="S125" s="572"/>
      <c r="T125" s="572"/>
      <c r="U125" s="785"/>
      <c r="V125" s="640"/>
      <c r="W125" s="639"/>
      <c r="X125" s="639"/>
      <c r="Y125" s="639"/>
      <c r="Z125" s="639"/>
      <c r="AA125" s="639"/>
      <c r="AB125" s="644"/>
      <c r="AC125" s="641"/>
      <c r="AD125" s="642"/>
      <c r="AE125" s="643"/>
      <c r="AF125" s="644"/>
      <c r="AG125" s="644"/>
      <c r="AH125" s="644"/>
      <c r="AI125" s="644"/>
      <c r="AJ125" s="643"/>
      <c r="AK125" s="643"/>
      <c r="AL125" s="643"/>
      <c r="AM125" s="643"/>
      <c r="AN125" s="643"/>
      <c r="AO125" s="643"/>
      <c r="AP125" s="643"/>
      <c r="AQ125" s="643"/>
      <c r="AR125" s="643"/>
      <c r="AS125" s="643"/>
      <c r="AT125" s="643"/>
      <c r="AU125" s="642"/>
      <c r="AV125" s="643"/>
      <c r="AW125" s="643"/>
      <c r="AX125" s="643"/>
      <c r="AY125" s="643"/>
      <c r="AZ125" s="644"/>
      <c r="BA125" s="644"/>
      <c r="BB125" s="645"/>
      <c r="BC125" s="643"/>
      <c r="BD125" s="643"/>
      <c r="BE125" s="643"/>
      <c r="BF125" s="643"/>
      <c r="BG125" s="1101"/>
      <c r="BH125" s="1819">
        <f t="shared" si="20"/>
        <v>0</v>
      </c>
      <c r="BI125" s="1820">
        <f t="shared" si="19"/>
        <v>0</v>
      </c>
      <c r="BJ125" s="673">
        <f>SUM(BI119:BI125)</f>
        <v>25</v>
      </c>
      <c r="BK125" s="511">
        <f>SUM(BH119:BH125)</f>
        <v>1322</v>
      </c>
      <c r="BL125" s="1986" t="s">
        <v>502</v>
      </c>
      <c r="BM125" s="569" t="s">
        <v>128</v>
      </c>
      <c r="BN125" s="572" t="s">
        <v>515</v>
      </c>
      <c r="BO125" s="1987">
        <v>2008</v>
      </c>
    </row>
    <row r="126" spans="3:67" ht="17.25" customHeight="1" x14ac:dyDescent="0.25">
      <c r="C126" s="610" t="s">
        <v>306</v>
      </c>
      <c r="D126" s="616">
        <v>1</v>
      </c>
      <c r="E126" s="998" t="s">
        <v>6</v>
      </c>
      <c r="F126" s="56" t="s">
        <v>592</v>
      </c>
      <c r="G126" s="56" t="s">
        <v>78</v>
      </c>
      <c r="H126" s="57" t="s">
        <v>515</v>
      </c>
      <c r="I126" s="382">
        <v>2013</v>
      </c>
      <c r="J126" s="498">
        <v>85</v>
      </c>
      <c r="K126" s="489"/>
      <c r="L126" s="57"/>
      <c r="M126" s="57"/>
      <c r="N126" s="57"/>
      <c r="O126" s="57">
        <v>125</v>
      </c>
      <c r="P126" s="57"/>
      <c r="Q126" s="57">
        <v>33</v>
      </c>
      <c r="R126" s="57"/>
      <c r="S126" s="57">
        <v>115</v>
      </c>
      <c r="T126" s="57"/>
      <c r="U126" s="382">
        <v>65</v>
      </c>
      <c r="V126" s="57"/>
      <c r="W126" s="57">
        <v>150</v>
      </c>
      <c r="X126" s="57"/>
      <c r="Y126" s="57">
        <v>53</v>
      </c>
      <c r="Z126" s="57"/>
      <c r="AA126" s="57">
        <v>27</v>
      </c>
      <c r="AB126" s="490"/>
      <c r="AC126" s="491"/>
      <c r="AD126" s="492"/>
      <c r="AE126" s="57">
        <v>125</v>
      </c>
      <c r="AF126" s="382"/>
      <c r="AG126" s="382">
        <v>80</v>
      </c>
      <c r="AH126" s="382"/>
      <c r="AI126" s="382"/>
      <c r="AJ126" s="57">
        <v>150</v>
      </c>
      <c r="AK126" s="57">
        <v>70</v>
      </c>
      <c r="AL126" s="57">
        <v>170</v>
      </c>
      <c r="AM126" s="57"/>
      <c r="AN126" s="57"/>
      <c r="AO126" s="57"/>
      <c r="AP126" s="57">
        <v>77</v>
      </c>
      <c r="AQ126" s="57"/>
      <c r="AR126" s="57"/>
      <c r="AS126" s="57"/>
      <c r="AT126" s="57"/>
      <c r="AU126" s="492"/>
      <c r="AV126" s="57"/>
      <c r="AW126" s="57"/>
      <c r="AX126" s="57"/>
      <c r="AY126" s="57"/>
      <c r="AZ126" s="382"/>
      <c r="BA126" s="382"/>
      <c r="BB126" s="498"/>
      <c r="BC126" s="57"/>
      <c r="BD126" s="57"/>
      <c r="BE126" s="57"/>
      <c r="BF126" s="57">
        <v>10</v>
      </c>
      <c r="BG126" s="490">
        <v>10</v>
      </c>
      <c r="BH126" s="863">
        <f>SUM(J126:BA126)+(BI126*10)</f>
        <v>1485</v>
      </c>
      <c r="BI126" s="1149">
        <f>COUNTA(J126:BG126)</f>
        <v>16</v>
      </c>
      <c r="BJ126" s="98"/>
      <c r="BL126" s="55" t="s">
        <v>592</v>
      </c>
      <c r="BM126" s="56" t="s">
        <v>78</v>
      </c>
      <c r="BN126" s="57" t="s">
        <v>515</v>
      </c>
      <c r="BO126" s="491">
        <v>2013</v>
      </c>
    </row>
    <row r="127" spans="3:67" ht="17.25" customHeight="1" x14ac:dyDescent="0.25">
      <c r="C127" s="610" t="s">
        <v>307</v>
      </c>
      <c r="D127" s="616">
        <v>2</v>
      </c>
      <c r="E127" s="249" t="s">
        <v>6</v>
      </c>
      <c r="F127" s="79" t="s">
        <v>740</v>
      </c>
      <c r="G127" s="59" t="s">
        <v>171</v>
      </c>
      <c r="H127" s="256" t="s">
        <v>516</v>
      </c>
      <c r="I127" s="222">
        <v>2014</v>
      </c>
      <c r="J127" s="438"/>
      <c r="K127" s="60"/>
      <c r="L127" s="60"/>
      <c r="M127" s="60"/>
      <c r="N127" s="60"/>
      <c r="O127" s="60"/>
      <c r="P127" s="60">
        <v>68</v>
      </c>
      <c r="Q127" s="60"/>
      <c r="R127" s="60"/>
      <c r="S127" s="60">
        <v>85</v>
      </c>
      <c r="T127" s="60"/>
      <c r="U127" s="222">
        <v>51</v>
      </c>
      <c r="V127" s="60"/>
      <c r="W127" s="60">
        <v>125</v>
      </c>
      <c r="X127" s="60"/>
      <c r="Y127" s="60">
        <v>29</v>
      </c>
      <c r="Z127" s="60"/>
      <c r="AA127" s="60"/>
      <c r="AB127" s="223"/>
      <c r="AC127" s="439"/>
      <c r="AD127" s="401"/>
      <c r="AE127" s="60">
        <v>115</v>
      </c>
      <c r="AF127" s="222"/>
      <c r="AG127" s="222">
        <v>42</v>
      </c>
      <c r="AH127" s="222"/>
      <c r="AI127" s="222"/>
      <c r="AJ127" s="60">
        <v>105</v>
      </c>
      <c r="AK127" s="60">
        <v>54</v>
      </c>
      <c r="AL127" s="60">
        <v>105</v>
      </c>
      <c r="AM127" s="60"/>
      <c r="AN127" s="60"/>
      <c r="AO127" s="60"/>
      <c r="AP127" s="60">
        <v>72</v>
      </c>
      <c r="AQ127" s="60"/>
      <c r="AR127" s="60"/>
      <c r="AS127" s="60"/>
      <c r="AT127" s="60"/>
      <c r="AU127" s="401"/>
      <c r="AV127" s="60"/>
      <c r="AW127" s="60"/>
      <c r="AX127" s="60"/>
      <c r="AY127" s="60"/>
      <c r="AZ127" s="222"/>
      <c r="BA127" s="222"/>
      <c r="BB127" s="438"/>
      <c r="BC127" s="60"/>
      <c r="BD127" s="60"/>
      <c r="BE127" s="60"/>
      <c r="BF127" s="60">
        <v>10</v>
      </c>
      <c r="BG127" s="223">
        <v>10</v>
      </c>
      <c r="BH127" s="141">
        <f>SUM(J127:BA127)+(BI127*10)</f>
        <v>981</v>
      </c>
      <c r="BI127" s="1088">
        <f t="shared" ref="BI127:BI131" si="21">COUNTA(J127:BG127)</f>
        <v>13</v>
      </c>
      <c r="BJ127" s="98"/>
      <c r="BL127" s="1988" t="s">
        <v>740</v>
      </c>
      <c r="BM127" s="59" t="s">
        <v>171</v>
      </c>
      <c r="BN127" s="256" t="s">
        <v>516</v>
      </c>
      <c r="BO127" s="439">
        <v>2014</v>
      </c>
    </row>
    <row r="128" spans="3:67" ht="17.25" customHeight="1" x14ac:dyDescent="0.25">
      <c r="C128" s="610" t="s">
        <v>308</v>
      </c>
      <c r="D128" s="611">
        <v>3</v>
      </c>
      <c r="E128" s="250" t="s">
        <v>6</v>
      </c>
      <c r="F128" s="61" t="s">
        <v>154</v>
      </c>
      <c r="G128" s="61" t="s">
        <v>526</v>
      </c>
      <c r="H128" s="470" t="s">
        <v>516</v>
      </c>
      <c r="I128" s="224">
        <v>2015</v>
      </c>
      <c r="J128" s="440"/>
      <c r="K128" s="62"/>
      <c r="L128" s="62"/>
      <c r="M128" s="62"/>
      <c r="N128" s="62"/>
      <c r="O128" s="62"/>
      <c r="P128" s="62"/>
      <c r="Q128" s="62"/>
      <c r="R128" s="62">
        <v>85</v>
      </c>
      <c r="S128" s="62"/>
      <c r="T128" s="62"/>
      <c r="U128" s="224"/>
      <c r="V128" s="62"/>
      <c r="W128" s="62"/>
      <c r="X128" s="62"/>
      <c r="Y128" s="62"/>
      <c r="Z128" s="62"/>
      <c r="AA128" s="62"/>
      <c r="AB128" s="225"/>
      <c r="AC128" s="441"/>
      <c r="AD128" s="402"/>
      <c r="AE128" s="62"/>
      <c r="AF128" s="224"/>
      <c r="AG128" s="224"/>
      <c r="AH128" s="224"/>
      <c r="AI128" s="224"/>
      <c r="AJ128" s="62"/>
      <c r="AK128" s="62"/>
      <c r="AL128" s="62"/>
      <c r="AM128" s="62"/>
      <c r="AN128" s="62"/>
      <c r="AO128" s="62"/>
      <c r="AP128" s="62"/>
      <c r="AQ128" s="62"/>
      <c r="AR128" s="62"/>
      <c r="AS128" s="62"/>
      <c r="AT128" s="62"/>
      <c r="AU128" s="402"/>
      <c r="AV128" s="62"/>
      <c r="AW128" s="62"/>
      <c r="AX128" s="62"/>
      <c r="AY128" s="62"/>
      <c r="AZ128" s="224"/>
      <c r="BA128" s="224"/>
      <c r="BB128" s="440"/>
      <c r="BC128" s="62"/>
      <c r="BD128" s="62"/>
      <c r="BE128" s="62"/>
      <c r="BF128" s="62">
        <v>10</v>
      </c>
      <c r="BG128" s="225">
        <v>10</v>
      </c>
      <c r="BH128" s="141">
        <f t="shared" ref="BH128:BH131" si="22">SUM(J128:BA128)+(BI128*10)</f>
        <v>115</v>
      </c>
      <c r="BI128" s="1088">
        <f t="shared" si="21"/>
        <v>3</v>
      </c>
      <c r="BJ128" s="98"/>
      <c r="BL128" s="1989" t="s">
        <v>154</v>
      </c>
      <c r="BM128" s="61" t="s">
        <v>526</v>
      </c>
      <c r="BN128" s="470" t="s">
        <v>516</v>
      </c>
      <c r="BO128" s="441">
        <v>2015</v>
      </c>
    </row>
    <row r="129" spans="3:67" ht="17.25" customHeight="1" x14ac:dyDescent="0.25">
      <c r="C129" s="610" t="s">
        <v>309</v>
      </c>
      <c r="D129" s="611">
        <v>4</v>
      </c>
      <c r="E129" s="249" t="s">
        <v>6</v>
      </c>
      <c r="F129" s="59" t="s">
        <v>146</v>
      </c>
      <c r="G129" s="59" t="s">
        <v>147</v>
      </c>
      <c r="H129" s="57" t="s">
        <v>515</v>
      </c>
      <c r="I129" s="222">
        <v>2009</v>
      </c>
      <c r="J129" s="438"/>
      <c r="K129" s="60"/>
      <c r="L129" s="60"/>
      <c r="M129" s="60"/>
      <c r="N129" s="60"/>
      <c r="O129" s="60"/>
      <c r="P129" s="60"/>
      <c r="Q129" s="60"/>
      <c r="R129" s="60"/>
      <c r="S129" s="60"/>
      <c r="T129" s="60"/>
      <c r="U129" s="647"/>
      <c r="V129" s="648"/>
      <c r="W129" s="648"/>
      <c r="X129" s="648"/>
      <c r="Y129" s="648"/>
      <c r="Z129" s="648"/>
      <c r="AA129" s="648"/>
      <c r="AB129" s="649"/>
      <c r="AC129" s="650"/>
      <c r="AD129" s="651"/>
      <c r="AE129" s="648"/>
      <c r="AF129" s="652"/>
      <c r="AG129" s="652"/>
      <c r="AH129" s="652"/>
      <c r="AI129" s="652"/>
      <c r="AJ129" s="648"/>
      <c r="AK129" s="653"/>
      <c r="AL129" s="653"/>
      <c r="AM129" s="653"/>
      <c r="AN129" s="648"/>
      <c r="AO129" s="648"/>
      <c r="AP129" s="648"/>
      <c r="AQ129" s="653"/>
      <c r="AR129" s="653"/>
      <c r="AS129" s="653"/>
      <c r="AT129" s="648"/>
      <c r="AU129" s="1769"/>
      <c r="AV129" s="653"/>
      <c r="AW129" s="653"/>
      <c r="AX129" s="653"/>
      <c r="AY129" s="653"/>
      <c r="AZ129" s="652"/>
      <c r="BA129" s="652"/>
      <c r="BB129" s="1770"/>
      <c r="BC129" s="648"/>
      <c r="BD129" s="648"/>
      <c r="BE129" s="648"/>
      <c r="BF129" s="648"/>
      <c r="BG129" s="649"/>
      <c r="BH129" s="141">
        <f t="shared" si="22"/>
        <v>0</v>
      </c>
      <c r="BI129" s="1088">
        <f t="shared" si="21"/>
        <v>0</v>
      </c>
      <c r="BJ129" s="98"/>
      <c r="BL129" s="58" t="s">
        <v>146</v>
      </c>
      <c r="BM129" s="59" t="s">
        <v>147</v>
      </c>
      <c r="BN129" s="57" t="s">
        <v>515</v>
      </c>
      <c r="BO129" s="439">
        <v>2009</v>
      </c>
    </row>
    <row r="130" spans="3:67" ht="17.25" customHeight="1" thickBot="1" x14ac:dyDescent="0.3">
      <c r="C130" s="610" t="s">
        <v>310</v>
      </c>
      <c r="D130" s="611">
        <v>5</v>
      </c>
      <c r="E130" s="249" t="s">
        <v>6</v>
      </c>
      <c r="F130" s="59" t="s">
        <v>527</v>
      </c>
      <c r="G130" s="59" t="s">
        <v>451</v>
      </c>
      <c r="H130" s="256" t="s">
        <v>516</v>
      </c>
      <c r="I130" s="222">
        <v>2014</v>
      </c>
      <c r="J130" s="438"/>
      <c r="K130" s="60"/>
      <c r="L130" s="60"/>
      <c r="M130" s="60"/>
      <c r="N130" s="60"/>
      <c r="O130" s="60"/>
      <c r="P130" s="60"/>
      <c r="Q130" s="60"/>
      <c r="R130" s="60"/>
      <c r="S130" s="60"/>
      <c r="T130" s="60"/>
      <c r="U130" s="647"/>
      <c r="V130" s="648"/>
      <c r="W130" s="648"/>
      <c r="X130" s="648"/>
      <c r="Y130" s="648"/>
      <c r="Z130" s="648"/>
      <c r="AA130" s="648"/>
      <c r="AB130" s="649"/>
      <c r="AC130" s="650"/>
      <c r="AD130" s="651"/>
      <c r="AE130" s="648"/>
      <c r="AF130" s="647"/>
      <c r="AG130" s="647"/>
      <c r="AH130" s="652"/>
      <c r="AI130" s="652"/>
      <c r="AJ130" s="653"/>
      <c r="AK130" s="648"/>
      <c r="AL130" s="648"/>
      <c r="AM130" s="648"/>
      <c r="AN130" s="648"/>
      <c r="AO130" s="648"/>
      <c r="AP130" s="648"/>
      <c r="AQ130" s="648"/>
      <c r="AR130" s="648"/>
      <c r="AS130" s="648"/>
      <c r="AT130" s="648"/>
      <c r="AU130" s="651"/>
      <c r="AV130" s="648"/>
      <c r="AW130" s="648"/>
      <c r="AX130" s="648"/>
      <c r="AY130" s="648"/>
      <c r="AZ130" s="652"/>
      <c r="BA130" s="652"/>
      <c r="BB130" s="654"/>
      <c r="BC130" s="653"/>
      <c r="BD130" s="653"/>
      <c r="BE130" s="653"/>
      <c r="BF130" s="653"/>
      <c r="BG130" s="1102"/>
      <c r="BH130" s="141">
        <f t="shared" si="22"/>
        <v>0</v>
      </c>
      <c r="BI130" s="1088">
        <f t="shared" si="21"/>
        <v>0</v>
      </c>
      <c r="BJ130" s="98"/>
      <c r="BL130" s="58" t="s">
        <v>527</v>
      </c>
      <c r="BM130" s="59" t="s">
        <v>451</v>
      </c>
      <c r="BN130" s="256" t="s">
        <v>516</v>
      </c>
      <c r="BO130" s="439">
        <v>2014</v>
      </c>
    </row>
    <row r="131" spans="3:67" ht="17.25" customHeight="1" thickBot="1" x14ac:dyDescent="0.3">
      <c r="C131" s="610" t="s">
        <v>311</v>
      </c>
      <c r="D131" s="655">
        <v>6</v>
      </c>
      <c r="E131" s="1050" t="s">
        <v>6</v>
      </c>
      <c r="F131" s="355" t="s">
        <v>180</v>
      </c>
      <c r="G131" s="355" t="s">
        <v>70</v>
      </c>
      <c r="H131" s="325" t="s">
        <v>515</v>
      </c>
      <c r="I131" s="574">
        <v>2011</v>
      </c>
      <c r="J131" s="575"/>
      <c r="K131" s="576"/>
      <c r="L131" s="576"/>
      <c r="M131" s="576"/>
      <c r="N131" s="576"/>
      <c r="O131" s="576"/>
      <c r="P131" s="576"/>
      <c r="Q131" s="576"/>
      <c r="R131" s="576"/>
      <c r="S131" s="576"/>
      <c r="T131" s="576"/>
      <c r="U131" s="574"/>
      <c r="V131" s="576"/>
      <c r="W131" s="576"/>
      <c r="X131" s="576"/>
      <c r="Y131" s="576"/>
      <c r="Z131" s="576"/>
      <c r="AA131" s="576"/>
      <c r="AB131" s="1766"/>
      <c r="AC131" s="1767"/>
      <c r="AD131" s="1768"/>
      <c r="AE131" s="576"/>
      <c r="AF131" s="574"/>
      <c r="AG131" s="574"/>
      <c r="AH131" s="574"/>
      <c r="AI131" s="574"/>
      <c r="AJ131" s="576"/>
      <c r="AK131" s="576"/>
      <c r="AL131" s="576"/>
      <c r="AM131" s="576"/>
      <c r="AN131" s="576"/>
      <c r="AO131" s="576"/>
      <c r="AP131" s="576"/>
      <c r="AQ131" s="576"/>
      <c r="AR131" s="576"/>
      <c r="AS131" s="576"/>
      <c r="AT131" s="576"/>
      <c r="AU131" s="1768"/>
      <c r="AV131" s="576"/>
      <c r="AW131" s="576"/>
      <c r="AX131" s="576"/>
      <c r="AY131" s="576"/>
      <c r="AZ131" s="574"/>
      <c r="BA131" s="574"/>
      <c r="BB131" s="575"/>
      <c r="BC131" s="576"/>
      <c r="BD131" s="576"/>
      <c r="BE131" s="576"/>
      <c r="BF131" s="576"/>
      <c r="BG131" s="1766"/>
      <c r="BH131" s="1821">
        <f t="shared" si="22"/>
        <v>0</v>
      </c>
      <c r="BI131" s="1089">
        <f t="shared" si="21"/>
        <v>0</v>
      </c>
      <c r="BJ131" s="670">
        <f>SUM(BI126:BI131)</f>
        <v>32</v>
      </c>
      <c r="BK131" s="512">
        <f>SUM(BH126:BH131)</f>
        <v>2581</v>
      </c>
      <c r="BL131" s="1990" t="s">
        <v>180</v>
      </c>
      <c r="BM131" s="355" t="s">
        <v>70</v>
      </c>
      <c r="BN131" s="325" t="s">
        <v>515</v>
      </c>
      <c r="BO131" s="1767">
        <v>2011</v>
      </c>
    </row>
    <row r="132" spans="3:67" ht="17.25" customHeight="1" x14ac:dyDescent="0.25">
      <c r="C132" s="610" t="s">
        <v>312</v>
      </c>
      <c r="D132" s="609">
        <v>1</v>
      </c>
      <c r="E132" s="1051" t="s">
        <v>14</v>
      </c>
      <c r="F132" s="577" t="s">
        <v>121</v>
      </c>
      <c r="G132" s="577" t="s">
        <v>75</v>
      </c>
      <c r="H132" s="578" t="s">
        <v>515</v>
      </c>
      <c r="I132" s="579">
        <v>2013</v>
      </c>
      <c r="J132" s="580"/>
      <c r="K132" s="578">
        <v>75</v>
      </c>
      <c r="L132" s="578">
        <v>85</v>
      </c>
      <c r="M132" s="578"/>
      <c r="N132" s="581"/>
      <c r="O132" s="578">
        <v>200</v>
      </c>
      <c r="P132" s="578"/>
      <c r="Q132" s="578">
        <v>85</v>
      </c>
      <c r="R132" s="578"/>
      <c r="S132" s="578">
        <v>170</v>
      </c>
      <c r="T132" s="578"/>
      <c r="U132" s="579">
        <v>75</v>
      </c>
      <c r="V132" s="578"/>
      <c r="W132" s="578">
        <v>170</v>
      </c>
      <c r="X132" s="578"/>
      <c r="Y132" s="578">
        <v>75</v>
      </c>
      <c r="Z132" s="578"/>
      <c r="AA132" s="578">
        <v>75</v>
      </c>
      <c r="AB132" s="582"/>
      <c r="AC132" s="583">
        <v>100</v>
      </c>
      <c r="AD132" s="584"/>
      <c r="AE132" s="578">
        <v>170</v>
      </c>
      <c r="AF132" s="579">
        <v>200</v>
      </c>
      <c r="AG132" s="579"/>
      <c r="AH132" s="579"/>
      <c r="AI132" s="656"/>
      <c r="AJ132" s="578">
        <v>170</v>
      </c>
      <c r="AK132" s="578"/>
      <c r="AL132" s="578">
        <v>200</v>
      </c>
      <c r="AM132" s="578"/>
      <c r="AN132" s="578"/>
      <c r="AO132" s="578"/>
      <c r="AP132" s="578">
        <v>81</v>
      </c>
      <c r="AQ132" s="578"/>
      <c r="AR132" s="578"/>
      <c r="AS132" s="578"/>
      <c r="AT132" s="578"/>
      <c r="AU132" s="584"/>
      <c r="AV132" s="578"/>
      <c r="AW132" s="578"/>
      <c r="AX132" s="578"/>
      <c r="AY132" s="578"/>
      <c r="AZ132" s="579"/>
      <c r="BA132" s="579"/>
      <c r="BB132" s="580"/>
      <c r="BC132" s="578"/>
      <c r="BD132" s="578"/>
      <c r="BE132" s="578"/>
      <c r="BF132" s="578"/>
      <c r="BG132" s="582"/>
      <c r="BH132" s="860">
        <f t="shared" ref="BH132:BH142" si="23">SUM(J132:BA132)+(BI132*10)</f>
        <v>2081</v>
      </c>
      <c r="BI132" s="1113">
        <f t="shared" ref="BI132:BI142" si="24">COUNTA(J132:BG132)</f>
        <v>15</v>
      </c>
      <c r="BJ132" s="98"/>
      <c r="BL132" s="1991" t="s">
        <v>121</v>
      </c>
      <c r="BM132" s="577" t="s">
        <v>75</v>
      </c>
      <c r="BN132" s="578" t="s">
        <v>515</v>
      </c>
      <c r="BO132" s="583">
        <v>2013</v>
      </c>
    </row>
    <row r="133" spans="3:67" ht="17.25" customHeight="1" x14ac:dyDescent="0.25">
      <c r="C133" s="610" t="s">
        <v>313</v>
      </c>
      <c r="D133" s="616">
        <v>2</v>
      </c>
      <c r="E133" s="1052" t="s">
        <v>14</v>
      </c>
      <c r="F133" s="63" t="s">
        <v>121</v>
      </c>
      <c r="G133" s="63" t="s">
        <v>95</v>
      </c>
      <c r="H133" s="64" t="s">
        <v>515</v>
      </c>
      <c r="I133" s="228">
        <v>2011</v>
      </c>
      <c r="J133" s="444"/>
      <c r="K133" s="64"/>
      <c r="L133" s="64">
        <v>170</v>
      </c>
      <c r="M133" s="64"/>
      <c r="N133" s="64"/>
      <c r="O133" s="64"/>
      <c r="P133" s="64"/>
      <c r="Q133" s="64"/>
      <c r="R133" s="64"/>
      <c r="S133" s="64"/>
      <c r="T133" s="64"/>
      <c r="U133" s="228">
        <v>170</v>
      </c>
      <c r="V133" s="64"/>
      <c r="W133" s="64"/>
      <c r="X133" s="64"/>
      <c r="Y133" s="64"/>
      <c r="Z133" s="64"/>
      <c r="AA133" s="64"/>
      <c r="AB133" s="229"/>
      <c r="AC133" s="445">
        <v>150</v>
      </c>
      <c r="AD133" s="404"/>
      <c r="AE133" s="64"/>
      <c r="AF133" s="228"/>
      <c r="AG133" s="228">
        <v>150</v>
      </c>
      <c r="AH133" s="228"/>
      <c r="AI133" s="64"/>
      <c r="AJ133" s="657"/>
      <c r="AK133" s="657">
        <v>150</v>
      </c>
      <c r="AL133" s="657"/>
      <c r="AM133" s="657">
        <v>150</v>
      </c>
      <c r="AN133" s="657"/>
      <c r="AO133" s="657"/>
      <c r="AP133" s="657">
        <v>195</v>
      </c>
      <c r="AQ133" s="657"/>
      <c r="AR133" s="657"/>
      <c r="AS133" s="657"/>
      <c r="AT133" s="657"/>
      <c r="AU133" s="994"/>
      <c r="AV133" s="657"/>
      <c r="AW133" s="657"/>
      <c r="AX133" s="657"/>
      <c r="AY133" s="657"/>
      <c r="AZ133" s="658"/>
      <c r="BA133" s="658"/>
      <c r="BB133" s="995"/>
      <c r="BC133" s="657"/>
      <c r="BD133" s="657"/>
      <c r="BE133" s="657"/>
      <c r="BF133" s="657"/>
      <c r="BG133" s="1103"/>
      <c r="BH133" s="1626">
        <f t="shared" si="23"/>
        <v>1205</v>
      </c>
      <c r="BI133" s="1086">
        <f t="shared" si="24"/>
        <v>7</v>
      </c>
      <c r="BJ133" s="98"/>
      <c r="BL133" s="1992" t="s">
        <v>121</v>
      </c>
      <c r="BM133" s="63" t="s">
        <v>95</v>
      </c>
      <c r="BN133" s="64" t="s">
        <v>515</v>
      </c>
      <c r="BO133" s="445">
        <v>2011</v>
      </c>
    </row>
    <row r="134" spans="3:67" ht="17.25" customHeight="1" x14ac:dyDescent="0.25">
      <c r="C134" s="610" t="s">
        <v>314</v>
      </c>
      <c r="D134" s="611">
        <v>3</v>
      </c>
      <c r="E134" s="1052" t="s">
        <v>14</v>
      </c>
      <c r="F134" s="63" t="s">
        <v>157</v>
      </c>
      <c r="G134" s="63" t="s">
        <v>97</v>
      </c>
      <c r="H134" s="64" t="s">
        <v>515</v>
      </c>
      <c r="I134" s="228">
        <v>2011</v>
      </c>
      <c r="J134" s="444"/>
      <c r="K134" s="64"/>
      <c r="L134" s="64">
        <v>150</v>
      </c>
      <c r="M134" s="65"/>
      <c r="N134" s="65"/>
      <c r="O134" s="64"/>
      <c r="P134" s="64"/>
      <c r="Q134" s="64"/>
      <c r="R134" s="64"/>
      <c r="S134" s="64"/>
      <c r="T134" s="64"/>
      <c r="U134" s="228">
        <v>150</v>
      </c>
      <c r="V134" s="64"/>
      <c r="W134" s="64"/>
      <c r="X134" s="64"/>
      <c r="Y134" s="64"/>
      <c r="Z134" s="64"/>
      <c r="AA134" s="64"/>
      <c r="AB134" s="229"/>
      <c r="AC134" s="445">
        <v>135</v>
      </c>
      <c r="AD134" s="404"/>
      <c r="AE134" s="64"/>
      <c r="AF134" s="228"/>
      <c r="AG134" s="228"/>
      <c r="AH134" s="228"/>
      <c r="AI134" s="64"/>
      <c r="AJ134" s="64"/>
      <c r="AK134" s="64"/>
      <c r="AL134" s="64"/>
      <c r="AM134" s="64"/>
      <c r="AN134" s="64"/>
      <c r="AO134" s="64"/>
      <c r="AP134" s="64">
        <v>210</v>
      </c>
      <c r="AQ134" s="64"/>
      <c r="AR134" s="64"/>
      <c r="AS134" s="64"/>
      <c r="AT134" s="64"/>
      <c r="AU134" s="404"/>
      <c r="AV134" s="64"/>
      <c r="AW134" s="64"/>
      <c r="AX134" s="64"/>
      <c r="AY134" s="64"/>
      <c r="AZ134" s="228"/>
      <c r="BA134" s="228"/>
      <c r="BB134" s="444"/>
      <c r="BC134" s="64"/>
      <c r="BD134" s="64"/>
      <c r="BE134" s="64"/>
      <c r="BF134" s="64"/>
      <c r="BG134" s="229"/>
      <c r="BH134" s="1626">
        <f t="shared" si="23"/>
        <v>685</v>
      </c>
      <c r="BI134" s="1086">
        <f t="shared" si="24"/>
        <v>4</v>
      </c>
      <c r="BJ134" s="98"/>
      <c r="BL134" s="1992" t="s">
        <v>157</v>
      </c>
      <c r="BM134" s="63" t="s">
        <v>97</v>
      </c>
      <c r="BN134" s="64" t="s">
        <v>515</v>
      </c>
      <c r="BO134" s="445">
        <v>2011</v>
      </c>
    </row>
    <row r="135" spans="3:67" ht="17.25" customHeight="1" x14ac:dyDescent="0.25">
      <c r="C135" s="610" t="s">
        <v>315</v>
      </c>
      <c r="D135" s="611">
        <v>4</v>
      </c>
      <c r="E135" s="1052" t="s">
        <v>14</v>
      </c>
      <c r="F135" s="63" t="s">
        <v>833</v>
      </c>
      <c r="G135" s="63" t="s">
        <v>128</v>
      </c>
      <c r="H135" s="64" t="s">
        <v>515</v>
      </c>
      <c r="I135" s="228">
        <v>2014</v>
      </c>
      <c r="J135" s="444">
        <v>30</v>
      </c>
      <c r="K135" s="64"/>
      <c r="L135" s="64"/>
      <c r="M135" s="64"/>
      <c r="N135" s="64"/>
      <c r="O135" s="64"/>
      <c r="P135" s="64">
        <v>30</v>
      </c>
      <c r="Q135" s="64"/>
      <c r="R135" s="64"/>
      <c r="S135" s="64"/>
      <c r="T135" s="64"/>
      <c r="U135" s="228"/>
      <c r="V135" s="64"/>
      <c r="W135" s="64"/>
      <c r="X135" s="64">
        <v>40</v>
      </c>
      <c r="Y135" s="64"/>
      <c r="Z135" s="64">
        <v>33</v>
      </c>
      <c r="AA135" s="64"/>
      <c r="AB135" s="229"/>
      <c r="AC135" s="445"/>
      <c r="AD135" s="404"/>
      <c r="AE135" s="64"/>
      <c r="AF135" s="228">
        <v>80</v>
      </c>
      <c r="AG135" s="228"/>
      <c r="AH135" s="228"/>
      <c r="AI135" s="228"/>
      <c r="AJ135" s="64">
        <v>80</v>
      </c>
      <c r="AK135" s="64"/>
      <c r="AL135" s="64">
        <v>80</v>
      </c>
      <c r="AM135" s="64"/>
      <c r="AN135" s="64"/>
      <c r="AO135" s="64"/>
      <c r="AP135" s="64"/>
      <c r="AQ135" s="64"/>
      <c r="AR135" s="64"/>
      <c r="AS135" s="64"/>
      <c r="AT135" s="64"/>
      <c r="AU135" s="404"/>
      <c r="AV135" s="64"/>
      <c r="AW135" s="64"/>
      <c r="AX135" s="64"/>
      <c r="AY135" s="64"/>
      <c r="AZ135" s="228"/>
      <c r="BA135" s="228"/>
      <c r="BB135" s="444"/>
      <c r="BC135" s="64"/>
      <c r="BD135" s="64"/>
      <c r="BE135" s="64"/>
      <c r="BF135" s="64"/>
      <c r="BG135" s="229"/>
      <c r="BH135" s="1626">
        <f t="shared" si="23"/>
        <v>443</v>
      </c>
      <c r="BI135" s="1086">
        <f t="shared" si="24"/>
        <v>7</v>
      </c>
      <c r="BJ135" s="98"/>
      <c r="BL135" s="1992" t="s">
        <v>833</v>
      </c>
      <c r="BM135" s="63" t="s">
        <v>128</v>
      </c>
      <c r="BN135" s="64" t="s">
        <v>515</v>
      </c>
      <c r="BO135" s="445">
        <v>2014</v>
      </c>
    </row>
    <row r="136" spans="3:67" ht="17.25" customHeight="1" x14ac:dyDescent="0.25">
      <c r="C136" s="610" t="s">
        <v>316</v>
      </c>
      <c r="D136" s="611">
        <v>5</v>
      </c>
      <c r="E136" s="1052" t="s">
        <v>14</v>
      </c>
      <c r="F136" s="63" t="s">
        <v>879</v>
      </c>
      <c r="G136" s="63" t="s">
        <v>141</v>
      </c>
      <c r="H136" s="64" t="s">
        <v>515</v>
      </c>
      <c r="I136" s="228">
        <v>2014</v>
      </c>
      <c r="J136" s="444"/>
      <c r="K136" s="64"/>
      <c r="L136" s="64"/>
      <c r="M136" s="64"/>
      <c r="N136" s="64"/>
      <c r="O136" s="64"/>
      <c r="P136" s="64">
        <v>33</v>
      </c>
      <c r="Q136" s="64"/>
      <c r="R136" s="64"/>
      <c r="S136" s="64"/>
      <c r="T136" s="64"/>
      <c r="U136" s="228"/>
      <c r="V136" s="64"/>
      <c r="W136" s="64"/>
      <c r="X136" s="64">
        <v>24</v>
      </c>
      <c r="Y136" s="64"/>
      <c r="Z136" s="64">
        <v>30</v>
      </c>
      <c r="AA136" s="64"/>
      <c r="AB136" s="229"/>
      <c r="AC136" s="445"/>
      <c r="AD136" s="404"/>
      <c r="AE136" s="64"/>
      <c r="AF136" s="228">
        <v>60</v>
      </c>
      <c r="AG136" s="228"/>
      <c r="AH136" s="228"/>
      <c r="AI136" s="64"/>
      <c r="AJ136" s="64"/>
      <c r="AK136" s="64"/>
      <c r="AL136" s="64">
        <v>32</v>
      </c>
      <c r="AM136" s="64"/>
      <c r="AN136" s="64"/>
      <c r="AO136" s="64"/>
      <c r="AP136" s="64"/>
      <c r="AQ136" s="64"/>
      <c r="AR136" s="64"/>
      <c r="AS136" s="64"/>
      <c r="AT136" s="64"/>
      <c r="AU136" s="404"/>
      <c r="AV136" s="64"/>
      <c r="AW136" s="64"/>
      <c r="AX136" s="64"/>
      <c r="AY136" s="64"/>
      <c r="AZ136" s="228"/>
      <c r="BA136" s="228"/>
      <c r="BB136" s="444"/>
      <c r="BC136" s="64"/>
      <c r="BD136" s="64"/>
      <c r="BE136" s="64"/>
      <c r="BF136" s="64"/>
      <c r="BG136" s="229"/>
      <c r="BH136" s="1626">
        <f t="shared" si="23"/>
        <v>229</v>
      </c>
      <c r="BI136" s="1086">
        <f t="shared" si="24"/>
        <v>5</v>
      </c>
      <c r="BJ136" s="98"/>
      <c r="BL136" s="1992" t="s">
        <v>879</v>
      </c>
      <c r="BM136" s="63" t="s">
        <v>141</v>
      </c>
      <c r="BN136" s="64" t="s">
        <v>515</v>
      </c>
      <c r="BO136" s="445">
        <v>2014</v>
      </c>
    </row>
    <row r="137" spans="3:67" ht="17.25" customHeight="1" x14ac:dyDescent="0.25">
      <c r="C137" s="610" t="s">
        <v>317</v>
      </c>
      <c r="D137" s="611">
        <v>6</v>
      </c>
      <c r="E137" s="1052" t="s">
        <v>14</v>
      </c>
      <c r="F137" s="63" t="s">
        <v>929</v>
      </c>
      <c r="G137" s="63" t="s">
        <v>81</v>
      </c>
      <c r="H137" s="256" t="s">
        <v>516</v>
      </c>
      <c r="I137" s="228">
        <v>2014</v>
      </c>
      <c r="J137" s="444"/>
      <c r="K137" s="64"/>
      <c r="L137" s="64"/>
      <c r="M137" s="64"/>
      <c r="N137" s="64"/>
      <c r="O137" s="64"/>
      <c r="P137" s="64"/>
      <c r="Q137" s="64"/>
      <c r="R137" s="64"/>
      <c r="S137" s="64"/>
      <c r="T137" s="64"/>
      <c r="U137" s="228"/>
      <c r="V137" s="64"/>
      <c r="W137" s="64"/>
      <c r="X137" s="64">
        <v>29</v>
      </c>
      <c r="Y137" s="64"/>
      <c r="Z137" s="64"/>
      <c r="AA137" s="64"/>
      <c r="AB137" s="229"/>
      <c r="AC137" s="445"/>
      <c r="AD137" s="404"/>
      <c r="AE137" s="64"/>
      <c r="AF137" s="228">
        <v>54</v>
      </c>
      <c r="AG137" s="228"/>
      <c r="AH137" s="228"/>
      <c r="AI137" s="228"/>
      <c r="AJ137" s="64"/>
      <c r="AK137" s="64"/>
      <c r="AL137" s="64">
        <v>45</v>
      </c>
      <c r="AM137" s="64"/>
      <c r="AN137" s="64"/>
      <c r="AO137" s="64"/>
      <c r="AP137" s="64"/>
      <c r="AQ137" s="64"/>
      <c r="AR137" s="64"/>
      <c r="AS137" s="64"/>
      <c r="AT137" s="64"/>
      <c r="AU137" s="404"/>
      <c r="AV137" s="64"/>
      <c r="AW137" s="64"/>
      <c r="AX137" s="64"/>
      <c r="AY137" s="64"/>
      <c r="AZ137" s="228"/>
      <c r="BA137" s="228"/>
      <c r="BB137" s="444"/>
      <c r="BC137" s="64"/>
      <c r="BD137" s="64"/>
      <c r="BE137" s="64"/>
      <c r="BF137" s="64"/>
      <c r="BG137" s="229"/>
      <c r="BH137" s="1626">
        <f t="shared" si="23"/>
        <v>158</v>
      </c>
      <c r="BI137" s="1086">
        <f t="shared" si="24"/>
        <v>3</v>
      </c>
      <c r="BJ137" s="98"/>
      <c r="BL137" s="1992" t="s">
        <v>929</v>
      </c>
      <c r="BM137" s="63" t="s">
        <v>81</v>
      </c>
      <c r="BN137" s="256" t="s">
        <v>516</v>
      </c>
      <c r="BO137" s="445">
        <v>2014</v>
      </c>
    </row>
    <row r="138" spans="3:67" ht="17.25" customHeight="1" x14ac:dyDescent="0.25">
      <c r="C138" s="610" t="s">
        <v>318</v>
      </c>
      <c r="D138" s="611">
        <v>7</v>
      </c>
      <c r="E138" s="1052" t="s">
        <v>14</v>
      </c>
      <c r="F138" s="63" t="s">
        <v>1060</v>
      </c>
      <c r="G138" s="63" t="s">
        <v>144</v>
      </c>
      <c r="H138" s="92" t="s">
        <v>515</v>
      </c>
      <c r="I138" s="228">
        <v>2017</v>
      </c>
      <c r="J138" s="444"/>
      <c r="K138" s="64"/>
      <c r="L138" s="64"/>
      <c r="M138" s="64"/>
      <c r="N138" s="64"/>
      <c r="O138" s="64"/>
      <c r="P138" s="64"/>
      <c r="Q138" s="64"/>
      <c r="R138" s="64"/>
      <c r="S138" s="64"/>
      <c r="T138" s="64"/>
      <c r="U138" s="228"/>
      <c r="V138" s="64"/>
      <c r="W138" s="64"/>
      <c r="X138" s="64"/>
      <c r="Y138" s="64"/>
      <c r="Z138" s="64"/>
      <c r="AA138" s="64"/>
      <c r="AB138" s="229"/>
      <c r="AC138" s="445"/>
      <c r="AD138" s="404"/>
      <c r="AE138" s="64"/>
      <c r="AF138" s="228"/>
      <c r="AG138" s="228"/>
      <c r="AH138" s="228"/>
      <c r="AI138" s="228">
        <v>75</v>
      </c>
      <c r="AJ138" s="64"/>
      <c r="AK138" s="64"/>
      <c r="AL138" s="64">
        <v>20</v>
      </c>
      <c r="AM138" s="64"/>
      <c r="AN138" s="64"/>
      <c r="AO138" s="64"/>
      <c r="AP138" s="64"/>
      <c r="AQ138" s="64"/>
      <c r="AR138" s="64"/>
      <c r="AS138" s="64"/>
      <c r="AT138" s="64"/>
      <c r="AU138" s="404"/>
      <c r="AV138" s="64"/>
      <c r="AW138" s="64"/>
      <c r="AX138" s="64"/>
      <c r="AY138" s="64"/>
      <c r="AZ138" s="228"/>
      <c r="BA138" s="228"/>
      <c r="BB138" s="444"/>
      <c r="BC138" s="64"/>
      <c r="BD138" s="64"/>
      <c r="BE138" s="64"/>
      <c r="BF138" s="64"/>
      <c r="BG138" s="229"/>
      <c r="BH138" s="1626">
        <f t="shared" si="23"/>
        <v>115</v>
      </c>
      <c r="BI138" s="1086">
        <f t="shared" si="24"/>
        <v>2</v>
      </c>
      <c r="BJ138" s="98"/>
      <c r="BL138" s="1992" t="s">
        <v>1060</v>
      </c>
      <c r="BM138" s="63" t="s">
        <v>144</v>
      </c>
      <c r="BN138" s="92" t="s">
        <v>515</v>
      </c>
      <c r="BO138" s="445">
        <v>2017</v>
      </c>
    </row>
    <row r="139" spans="3:67" ht="17.25" customHeight="1" x14ac:dyDescent="0.25">
      <c r="C139" s="610" t="s">
        <v>319</v>
      </c>
      <c r="D139" s="611">
        <v>8</v>
      </c>
      <c r="E139" s="1052" t="s">
        <v>14</v>
      </c>
      <c r="F139" s="63" t="s">
        <v>879</v>
      </c>
      <c r="G139" s="63" t="s">
        <v>166</v>
      </c>
      <c r="H139" s="256" t="s">
        <v>516</v>
      </c>
      <c r="I139" s="228">
        <v>2012</v>
      </c>
      <c r="J139" s="444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228"/>
      <c r="V139" s="64"/>
      <c r="W139" s="64"/>
      <c r="X139" s="64"/>
      <c r="Y139" s="64"/>
      <c r="Z139" s="64"/>
      <c r="AA139" s="64"/>
      <c r="AB139" s="229"/>
      <c r="AC139" s="445"/>
      <c r="AD139" s="404"/>
      <c r="AE139" s="64"/>
      <c r="AF139" s="228"/>
      <c r="AG139" s="228"/>
      <c r="AH139" s="228"/>
      <c r="AI139" s="228"/>
      <c r="AJ139" s="64"/>
      <c r="AK139" s="64"/>
      <c r="AL139" s="64"/>
      <c r="AM139" s="64">
        <v>28</v>
      </c>
      <c r="AN139" s="64"/>
      <c r="AO139" s="64"/>
      <c r="AP139" s="64"/>
      <c r="AQ139" s="64"/>
      <c r="AR139" s="64"/>
      <c r="AS139" s="64"/>
      <c r="AT139" s="64"/>
      <c r="AU139" s="404"/>
      <c r="AV139" s="64"/>
      <c r="AW139" s="64"/>
      <c r="AX139" s="64"/>
      <c r="AY139" s="64"/>
      <c r="AZ139" s="228"/>
      <c r="BA139" s="228"/>
      <c r="BB139" s="444"/>
      <c r="BC139" s="64"/>
      <c r="BD139" s="64"/>
      <c r="BE139" s="64"/>
      <c r="BF139" s="64"/>
      <c r="BG139" s="229"/>
      <c r="BH139" s="1626">
        <f t="shared" si="23"/>
        <v>38</v>
      </c>
      <c r="BI139" s="1086">
        <f t="shared" si="24"/>
        <v>1</v>
      </c>
      <c r="BJ139" s="98"/>
      <c r="BL139" s="1992" t="s">
        <v>879</v>
      </c>
      <c r="BM139" s="63" t="s">
        <v>166</v>
      </c>
      <c r="BN139" s="256" t="s">
        <v>516</v>
      </c>
      <c r="BO139" s="445">
        <v>2012</v>
      </c>
    </row>
    <row r="140" spans="3:67" ht="17.25" customHeight="1" x14ac:dyDescent="0.25">
      <c r="C140" s="610" t="s">
        <v>320</v>
      </c>
      <c r="D140" s="611">
        <v>9</v>
      </c>
      <c r="E140" s="1052" t="s">
        <v>14</v>
      </c>
      <c r="F140" s="63" t="s">
        <v>82</v>
      </c>
      <c r="G140" s="63" t="s">
        <v>176</v>
      </c>
      <c r="H140" s="255" t="s">
        <v>516</v>
      </c>
      <c r="I140" s="228">
        <v>2013</v>
      </c>
      <c r="J140" s="44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228"/>
      <c r="V140" s="64"/>
      <c r="W140" s="64"/>
      <c r="X140" s="64"/>
      <c r="Y140" s="64"/>
      <c r="Z140" s="64"/>
      <c r="AA140" s="64"/>
      <c r="AB140" s="229"/>
      <c r="AC140" s="445"/>
      <c r="AD140" s="404"/>
      <c r="AE140" s="64"/>
      <c r="AF140" s="228"/>
      <c r="AG140" s="228"/>
      <c r="AH140" s="228"/>
      <c r="AI140" s="228"/>
      <c r="AJ140" s="64"/>
      <c r="AK140" s="64"/>
      <c r="AL140" s="64">
        <v>16</v>
      </c>
      <c r="AM140" s="64"/>
      <c r="AN140" s="64"/>
      <c r="AO140" s="64"/>
      <c r="AP140" s="64"/>
      <c r="AQ140" s="64"/>
      <c r="AR140" s="64"/>
      <c r="AS140" s="64"/>
      <c r="AT140" s="64"/>
      <c r="AU140" s="404"/>
      <c r="AV140" s="64"/>
      <c r="AW140" s="64"/>
      <c r="AX140" s="64"/>
      <c r="AY140" s="64"/>
      <c r="AZ140" s="228"/>
      <c r="BA140" s="228"/>
      <c r="BB140" s="444"/>
      <c r="BC140" s="64"/>
      <c r="BD140" s="64"/>
      <c r="BE140" s="64"/>
      <c r="BF140" s="64"/>
      <c r="BG140" s="229"/>
      <c r="BH140" s="1626">
        <f t="shared" si="23"/>
        <v>26</v>
      </c>
      <c r="BI140" s="1086">
        <f t="shared" si="24"/>
        <v>1</v>
      </c>
      <c r="BJ140" s="98"/>
      <c r="BL140" s="1992" t="s">
        <v>82</v>
      </c>
      <c r="BM140" s="63" t="s">
        <v>176</v>
      </c>
      <c r="BN140" s="255" t="s">
        <v>516</v>
      </c>
      <c r="BO140" s="445">
        <v>2013</v>
      </c>
    </row>
    <row r="141" spans="3:67" ht="17.25" customHeight="1" thickBot="1" x14ac:dyDescent="0.3">
      <c r="C141" s="610" t="s">
        <v>321</v>
      </c>
      <c r="D141" s="611">
        <v>10</v>
      </c>
      <c r="E141" s="1052" t="s">
        <v>14</v>
      </c>
      <c r="F141" s="63" t="s">
        <v>135</v>
      </c>
      <c r="G141" s="63" t="s">
        <v>113</v>
      </c>
      <c r="H141" s="64" t="s">
        <v>515</v>
      </c>
      <c r="I141" s="228">
        <v>2009</v>
      </c>
      <c r="J141" s="444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228"/>
      <c r="V141" s="64"/>
      <c r="W141" s="64"/>
      <c r="X141" s="64"/>
      <c r="Y141" s="64"/>
      <c r="Z141" s="64"/>
      <c r="AA141" s="64"/>
      <c r="AB141" s="229"/>
      <c r="AC141" s="445"/>
      <c r="AD141" s="404"/>
      <c r="AE141" s="64"/>
      <c r="AF141" s="228"/>
      <c r="AG141" s="228"/>
      <c r="AH141" s="228"/>
      <c r="AI141" s="228"/>
      <c r="AJ141" s="64"/>
      <c r="AK141" s="64"/>
      <c r="AL141" s="64"/>
      <c r="AM141" s="64"/>
      <c r="AN141" s="64"/>
      <c r="AO141" s="64"/>
      <c r="AP141" s="64"/>
      <c r="AQ141" s="64"/>
      <c r="AR141" s="64"/>
      <c r="AS141" s="64"/>
      <c r="AT141" s="64"/>
      <c r="AU141" s="404"/>
      <c r="AV141" s="64"/>
      <c r="AW141" s="64"/>
      <c r="AX141" s="64"/>
      <c r="AY141" s="64"/>
      <c r="AZ141" s="228"/>
      <c r="BA141" s="228"/>
      <c r="BB141" s="444"/>
      <c r="BC141" s="64"/>
      <c r="BD141" s="64"/>
      <c r="BE141" s="64"/>
      <c r="BF141" s="64"/>
      <c r="BG141" s="229"/>
      <c r="BH141" s="1626">
        <f t="shared" si="23"/>
        <v>0</v>
      </c>
      <c r="BI141" s="1086">
        <f t="shared" si="24"/>
        <v>0</v>
      </c>
      <c r="BJ141" s="98"/>
      <c r="BL141" s="1992" t="s">
        <v>135</v>
      </c>
      <c r="BM141" s="63" t="s">
        <v>113</v>
      </c>
      <c r="BN141" s="64" t="s">
        <v>515</v>
      </c>
      <c r="BO141" s="445">
        <v>2009</v>
      </c>
    </row>
    <row r="142" spans="3:67" ht="17.25" customHeight="1" thickBot="1" x14ac:dyDescent="0.3">
      <c r="C142" s="610" t="s">
        <v>322</v>
      </c>
      <c r="D142" s="611">
        <v>11</v>
      </c>
      <c r="E142" s="1053" t="s">
        <v>14</v>
      </c>
      <c r="F142" s="585" t="s">
        <v>177</v>
      </c>
      <c r="G142" s="585" t="s">
        <v>81</v>
      </c>
      <c r="H142" s="586" t="s">
        <v>515</v>
      </c>
      <c r="I142" s="587">
        <v>2012</v>
      </c>
      <c r="J142" s="588"/>
      <c r="K142" s="586"/>
      <c r="L142" s="586"/>
      <c r="M142" s="1683"/>
      <c r="N142" s="1683"/>
      <c r="O142" s="586"/>
      <c r="P142" s="586"/>
      <c r="Q142" s="586"/>
      <c r="R142" s="586"/>
      <c r="S142" s="586"/>
      <c r="T142" s="586"/>
      <c r="U142" s="587"/>
      <c r="V142" s="586"/>
      <c r="W142" s="586"/>
      <c r="X142" s="586"/>
      <c r="Y142" s="586"/>
      <c r="Z142" s="586"/>
      <c r="AA142" s="586"/>
      <c r="AB142" s="589"/>
      <c r="AC142" s="590"/>
      <c r="AD142" s="591"/>
      <c r="AE142" s="586"/>
      <c r="AF142" s="587"/>
      <c r="AG142" s="587"/>
      <c r="AH142" s="587"/>
      <c r="AI142" s="1684"/>
      <c r="AJ142" s="586"/>
      <c r="AK142" s="586"/>
      <c r="AL142" s="586"/>
      <c r="AM142" s="586"/>
      <c r="AN142" s="586"/>
      <c r="AO142" s="586"/>
      <c r="AP142" s="586">
        <v>86</v>
      </c>
      <c r="AQ142" s="586"/>
      <c r="AR142" s="586"/>
      <c r="AS142" s="586"/>
      <c r="AT142" s="586"/>
      <c r="AU142" s="591"/>
      <c r="AV142" s="586"/>
      <c r="AW142" s="586"/>
      <c r="AX142" s="586"/>
      <c r="AY142" s="586"/>
      <c r="AZ142" s="587"/>
      <c r="BA142" s="587"/>
      <c r="BB142" s="588"/>
      <c r="BC142" s="586"/>
      <c r="BD142" s="586"/>
      <c r="BE142" s="586"/>
      <c r="BF142" s="586"/>
      <c r="BG142" s="589"/>
      <c r="BH142" s="1627">
        <f t="shared" si="23"/>
        <v>96</v>
      </c>
      <c r="BI142" s="1822">
        <f t="shared" si="24"/>
        <v>1</v>
      </c>
      <c r="BJ142" s="853">
        <f>SUM(BI132:BI142)</f>
        <v>46</v>
      </c>
      <c r="BK142" s="513">
        <f>SUM(BH132:BH142)</f>
        <v>5076</v>
      </c>
      <c r="BL142" s="1993" t="s">
        <v>177</v>
      </c>
      <c r="BM142" s="585" t="s">
        <v>81</v>
      </c>
      <c r="BN142" s="586" t="s">
        <v>515</v>
      </c>
      <c r="BO142" s="590">
        <v>2012</v>
      </c>
    </row>
    <row r="143" spans="3:67" ht="17.25" customHeight="1" x14ac:dyDescent="0.25">
      <c r="C143" s="610" t="s">
        <v>323</v>
      </c>
      <c r="D143" s="609">
        <v>1</v>
      </c>
      <c r="E143" s="1114" t="s">
        <v>703</v>
      </c>
      <c r="F143" s="1115" t="s">
        <v>752</v>
      </c>
      <c r="G143" s="474" t="s">
        <v>138</v>
      </c>
      <c r="H143" s="481" t="s">
        <v>515</v>
      </c>
      <c r="I143" s="485">
        <v>2014</v>
      </c>
      <c r="J143" s="477"/>
      <c r="K143" s="481"/>
      <c r="L143" s="481"/>
      <c r="M143" s="481"/>
      <c r="N143" s="481"/>
      <c r="O143" s="481"/>
      <c r="P143" s="481"/>
      <c r="Q143" s="481"/>
      <c r="R143" s="481"/>
      <c r="S143" s="481"/>
      <c r="T143" s="481"/>
      <c r="U143" s="481"/>
      <c r="V143" s="481"/>
      <c r="W143" s="481"/>
      <c r="X143" s="481">
        <v>48</v>
      </c>
      <c r="Y143" s="481"/>
      <c r="Z143" s="481"/>
      <c r="AA143" s="481"/>
      <c r="AB143" s="481"/>
      <c r="AC143" s="475"/>
      <c r="AD143" s="520"/>
      <c r="AE143" s="481"/>
      <c r="AF143" s="481"/>
      <c r="AG143" s="481"/>
      <c r="AH143" s="481"/>
      <c r="AI143" s="481"/>
      <c r="AJ143" s="481"/>
      <c r="AK143" s="481"/>
      <c r="AL143" s="477"/>
      <c r="AM143" s="481"/>
      <c r="AN143" s="481"/>
      <c r="AO143" s="481"/>
      <c r="AP143" s="481"/>
      <c r="AQ143" s="481"/>
      <c r="AR143" s="481"/>
      <c r="AS143" s="481"/>
      <c r="AT143" s="481"/>
      <c r="AU143" s="477"/>
      <c r="AV143" s="481"/>
      <c r="AW143" s="481"/>
      <c r="AX143" s="481"/>
      <c r="AY143" s="481"/>
      <c r="AZ143" s="481"/>
      <c r="BA143" s="475"/>
      <c r="BB143" s="520">
        <v>10</v>
      </c>
      <c r="BC143" s="481">
        <v>10</v>
      </c>
      <c r="BD143" s="481"/>
      <c r="BE143" s="481"/>
      <c r="BF143" s="481"/>
      <c r="BG143" s="1796"/>
      <c r="BH143" s="476">
        <f t="shared" ref="BH143:BH187" si="25">SUM(J143:BA143)+(BI143*10)</f>
        <v>488</v>
      </c>
      <c r="BI143" s="1823">
        <f>COUNTA(E4:AV4)</f>
        <v>44</v>
      </c>
      <c r="BL143" s="1115" t="s">
        <v>808</v>
      </c>
      <c r="BM143" s="474" t="s">
        <v>128</v>
      </c>
      <c r="BN143" s="481" t="s">
        <v>515</v>
      </c>
      <c r="BO143" s="485">
        <v>2013</v>
      </c>
    </row>
    <row r="144" spans="3:67" ht="17.25" customHeight="1" x14ac:dyDescent="0.25">
      <c r="C144" s="610" t="s">
        <v>324</v>
      </c>
      <c r="D144" s="611">
        <v>2</v>
      </c>
      <c r="E144" s="743" t="s">
        <v>703</v>
      </c>
      <c r="F144" s="38" t="s">
        <v>808</v>
      </c>
      <c r="G144" s="39" t="s">
        <v>128</v>
      </c>
      <c r="H144" s="40" t="s">
        <v>515</v>
      </c>
      <c r="I144" s="422">
        <v>2013</v>
      </c>
      <c r="J144" s="391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>
        <v>53</v>
      </c>
      <c r="Y144" s="40"/>
      <c r="Z144" s="40">
        <v>50</v>
      </c>
      <c r="AA144" s="40"/>
      <c r="AB144" s="40"/>
      <c r="AC144" s="206"/>
      <c r="AD144" s="420"/>
      <c r="AE144" s="40"/>
      <c r="AF144" s="40"/>
      <c r="AG144" s="40"/>
      <c r="AH144" s="40"/>
      <c r="AI144" s="40"/>
      <c r="AJ144" s="40"/>
      <c r="AK144" s="40"/>
      <c r="AL144" s="391"/>
      <c r="AM144" s="40"/>
      <c r="AN144" s="40"/>
      <c r="AO144" s="40"/>
      <c r="AP144" s="40"/>
      <c r="AQ144" s="40"/>
      <c r="AR144" s="40"/>
      <c r="AS144" s="40"/>
      <c r="AT144" s="40"/>
      <c r="AU144" s="40"/>
      <c r="AV144" s="40"/>
      <c r="AW144" s="40"/>
      <c r="AX144" s="40"/>
      <c r="AY144" s="40"/>
      <c r="AZ144" s="40"/>
      <c r="BA144" s="206"/>
      <c r="BB144" s="420">
        <v>10</v>
      </c>
      <c r="BC144" s="40">
        <v>10</v>
      </c>
      <c r="BD144" s="40"/>
      <c r="BE144" s="40"/>
      <c r="BF144" s="40">
        <v>10</v>
      </c>
      <c r="BG144" s="422"/>
      <c r="BH144" s="1817">
        <f t="shared" si="25"/>
        <v>153</v>
      </c>
      <c r="BI144" s="1824">
        <f t="shared" ref="BI144:BI187" si="26">COUNTA(J144:BG144)</f>
        <v>5</v>
      </c>
      <c r="BL144" s="38" t="s">
        <v>903</v>
      </c>
      <c r="BM144" s="39" t="s">
        <v>65</v>
      </c>
      <c r="BN144" s="40" t="s">
        <v>516</v>
      </c>
      <c r="BO144" s="422">
        <v>2013</v>
      </c>
    </row>
    <row r="145" spans="3:67" ht="17.25" customHeight="1" x14ac:dyDescent="0.25">
      <c r="C145" s="610" t="s">
        <v>325</v>
      </c>
      <c r="D145" s="611">
        <v>3</v>
      </c>
      <c r="E145" s="743" t="s">
        <v>703</v>
      </c>
      <c r="F145" s="38" t="s">
        <v>903</v>
      </c>
      <c r="G145" s="39" t="s">
        <v>65</v>
      </c>
      <c r="H145" s="40" t="s">
        <v>516</v>
      </c>
      <c r="I145" s="422">
        <v>2013</v>
      </c>
      <c r="J145" s="391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>
        <v>38</v>
      </c>
      <c r="Y145" s="40"/>
      <c r="Z145" s="40">
        <v>43</v>
      </c>
      <c r="AA145" s="40"/>
      <c r="AB145" s="40"/>
      <c r="AC145" s="206"/>
      <c r="AD145" s="420"/>
      <c r="AE145" s="40"/>
      <c r="AF145" s="40"/>
      <c r="AG145" s="40"/>
      <c r="AH145" s="40"/>
      <c r="AI145" s="40"/>
      <c r="AJ145" s="40"/>
      <c r="AK145" s="40"/>
      <c r="AL145" s="391"/>
      <c r="AM145" s="40"/>
      <c r="AN145" s="40"/>
      <c r="AO145" s="40"/>
      <c r="AP145" s="40"/>
      <c r="AQ145" s="40"/>
      <c r="AR145" s="40"/>
      <c r="AS145" s="40"/>
      <c r="AT145" s="40"/>
      <c r="AU145" s="40"/>
      <c r="AV145" s="40"/>
      <c r="AW145" s="40"/>
      <c r="AX145" s="40"/>
      <c r="AY145" s="40"/>
      <c r="AZ145" s="40"/>
      <c r="BA145" s="206"/>
      <c r="BB145" s="420"/>
      <c r="BC145" s="40"/>
      <c r="BD145" s="40"/>
      <c r="BE145" s="40"/>
      <c r="BF145" s="40">
        <v>10</v>
      </c>
      <c r="BG145" s="422"/>
      <c r="BH145" s="1817">
        <f t="shared" si="25"/>
        <v>111</v>
      </c>
      <c r="BI145" s="1824">
        <f t="shared" si="26"/>
        <v>3</v>
      </c>
      <c r="BL145" s="38" t="s">
        <v>752</v>
      </c>
      <c r="BM145" s="39" t="s">
        <v>138</v>
      </c>
      <c r="BN145" s="40" t="s">
        <v>515</v>
      </c>
      <c r="BO145" s="422">
        <v>2014</v>
      </c>
    </row>
    <row r="146" spans="3:67" ht="17.25" customHeight="1" thickBot="1" x14ac:dyDescent="0.3">
      <c r="C146" s="610" t="s">
        <v>326</v>
      </c>
      <c r="D146" s="611">
        <v>4</v>
      </c>
      <c r="E146" s="743" t="s">
        <v>703</v>
      </c>
      <c r="F146" s="38" t="s">
        <v>704</v>
      </c>
      <c r="G146" s="39" t="s">
        <v>705</v>
      </c>
      <c r="H146" s="40" t="s">
        <v>515</v>
      </c>
      <c r="I146" s="422">
        <v>2011</v>
      </c>
      <c r="J146" s="391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  <c r="AA146" s="40">
        <v>12</v>
      </c>
      <c r="AB146" s="40"/>
      <c r="AC146" s="206"/>
      <c r="AD146" s="420"/>
      <c r="AE146" s="40"/>
      <c r="AF146" s="40"/>
      <c r="AG146" s="40"/>
      <c r="AH146" s="40"/>
      <c r="AI146" s="40"/>
      <c r="AJ146" s="40"/>
      <c r="AK146" s="40"/>
      <c r="AL146" s="391"/>
      <c r="AM146" s="40"/>
      <c r="AN146" s="40"/>
      <c r="AO146" s="40"/>
      <c r="AP146" s="40"/>
      <c r="AQ146" s="40"/>
      <c r="AR146" s="40"/>
      <c r="AS146" s="40"/>
      <c r="AT146" s="40"/>
      <c r="AU146" s="40"/>
      <c r="AV146" s="40"/>
      <c r="AW146" s="40"/>
      <c r="AX146" s="40"/>
      <c r="AY146" s="40"/>
      <c r="AZ146" s="40"/>
      <c r="BA146" s="206"/>
      <c r="BB146" s="420"/>
      <c r="BC146" s="40"/>
      <c r="BD146" s="40"/>
      <c r="BE146" s="40"/>
      <c r="BF146" s="40"/>
      <c r="BG146" s="422"/>
      <c r="BH146" s="1817">
        <f t="shared" si="25"/>
        <v>22</v>
      </c>
      <c r="BI146" s="1824">
        <f t="shared" si="26"/>
        <v>1</v>
      </c>
      <c r="BL146" s="38" t="s">
        <v>704</v>
      </c>
      <c r="BM146" s="39" t="s">
        <v>705</v>
      </c>
      <c r="BN146" s="40" t="s">
        <v>515</v>
      </c>
      <c r="BO146" s="422">
        <v>2011</v>
      </c>
    </row>
    <row r="147" spans="3:67" ht="17.25" customHeight="1" thickBot="1" x14ac:dyDescent="0.3">
      <c r="C147" s="610" t="s">
        <v>327</v>
      </c>
      <c r="D147" s="613">
        <v>5</v>
      </c>
      <c r="E147" s="1125" t="s">
        <v>703</v>
      </c>
      <c r="F147" s="1126" t="s">
        <v>902</v>
      </c>
      <c r="G147" s="1127" t="s">
        <v>83</v>
      </c>
      <c r="H147" s="1128" t="s">
        <v>515</v>
      </c>
      <c r="I147" s="1129">
        <v>2010</v>
      </c>
      <c r="J147" s="1130"/>
      <c r="K147" s="1128"/>
      <c r="L147" s="1128"/>
      <c r="M147" s="1128"/>
      <c r="N147" s="1128"/>
      <c r="O147" s="1128"/>
      <c r="P147" s="1128"/>
      <c r="Q147" s="1128"/>
      <c r="R147" s="1128"/>
      <c r="S147" s="1128"/>
      <c r="T147" s="1128"/>
      <c r="U147" s="1128"/>
      <c r="V147" s="1128"/>
      <c r="W147" s="1128"/>
      <c r="X147" s="1128"/>
      <c r="Y147" s="1128"/>
      <c r="Z147" s="1128"/>
      <c r="AA147" s="1128"/>
      <c r="AB147" s="1128"/>
      <c r="AC147" s="1131"/>
      <c r="AD147" s="1558"/>
      <c r="AE147" s="1551"/>
      <c r="AF147" s="1551"/>
      <c r="AG147" s="1551"/>
      <c r="AH147" s="1551"/>
      <c r="AI147" s="1551"/>
      <c r="AJ147" s="1551"/>
      <c r="AK147" s="1551"/>
      <c r="AL147" s="1130"/>
      <c r="AM147" s="1128"/>
      <c r="AN147" s="1128"/>
      <c r="AO147" s="1128"/>
      <c r="AP147" s="1128"/>
      <c r="AQ147" s="1128"/>
      <c r="AR147" s="1128"/>
      <c r="AS147" s="1128"/>
      <c r="AT147" s="1128"/>
      <c r="AU147" s="1130"/>
      <c r="AV147" s="1128"/>
      <c r="AW147" s="1128"/>
      <c r="AX147" s="1128"/>
      <c r="AY147" s="1128"/>
      <c r="AZ147" s="1128"/>
      <c r="BA147" s="1131"/>
      <c r="BB147" s="1558"/>
      <c r="BC147" s="1551"/>
      <c r="BD147" s="1551"/>
      <c r="BE147" s="1551"/>
      <c r="BF147" s="1551">
        <v>10</v>
      </c>
      <c r="BG147" s="1797"/>
      <c r="BH147" s="1825">
        <f t="shared" si="25"/>
        <v>10</v>
      </c>
      <c r="BI147" s="1826">
        <f t="shared" si="26"/>
        <v>1</v>
      </c>
      <c r="BJ147" s="659">
        <f>SUM(BI143:BI147)</f>
        <v>54</v>
      </c>
      <c r="BK147" s="514">
        <f>SUM(BH143:BH147)</f>
        <v>784</v>
      </c>
      <c r="BL147" s="1126" t="s">
        <v>902</v>
      </c>
      <c r="BM147" s="1127" t="s">
        <v>83</v>
      </c>
      <c r="BN147" s="1128" t="s">
        <v>515</v>
      </c>
      <c r="BO147" s="1129">
        <v>2010</v>
      </c>
    </row>
    <row r="148" spans="3:67" ht="17.25" customHeight="1" x14ac:dyDescent="0.25">
      <c r="C148" s="610" t="s">
        <v>328</v>
      </c>
      <c r="D148" s="616">
        <v>1</v>
      </c>
      <c r="E148" s="1134" t="s">
        <v>13</v>
      </c>
      <c r="F148" s="1135" t="s">
        <v>116</v>
      </c>
      <c r="G148" s="1135" t="s">
        <v>117</v>
      </c>
      <c r="H148" s="1136" t="s">
        <v>515</v>
      </c>
      <c r="I148" s="1137">
        <v>2011</v>
      </c>
      <c r="J148" s="1138"/>
      <c r="K148" s="1136"/>
      <c r="L148" s="1136">
        <v>200</v>
      </c>
      <c r="M148" s="1136">
        <v>105</v>
      </c>
      <c r="N148" s="1136"/>
      <c r="O148" s="1136"/>
      <c r="P148" s="1136"/>
      <c r="Q148" s="1136"/>
      <c r="R148" s="1136"/>
      <c r="S148" s="1136"/>
      <c r="T148" s="1136">
        <v>125</v>
      </c>
      <c r="U148" s="1303">
        <v>200</v>
      </c>
      <c r="V148" s="1304"/>
      <c r="W148" s="1304"/>
      <c r="X148" s="1304">
        <v>85</v>
      </c>
      <c r="Y148" s="1304"/>
      <c r="Z148" s="1304"/>
      <c r="AA148" s="1304"/>
      <c r="AB148" s="1305">
        <v>200</v>
      </c>
      <c r="AC148" s="1306">
        <v>170</v>
      </c>
      <c r="AD148" s="1307"/>
      <c r="AE148" s="1304"/>
      <c r="AF148" s="1303"/>
      <c r="AG148" s="1303">
        <v>200</v>
      </c>
      <c r="AH148" s="1303">
        <v>150</v>
      </c>
      <c r="AI148" s="1303"/>
      <c r="AJ148" s="1304"/>
      <c r="AK148" s="1304">
        <v>200</v>
      </c>
      <c r="AL148" s="1304"/>
      <c r="AM148" s="1304">
        <v>200</v>
      </c>
      <c r="AN148" s="1304">
        <v>115</v>
      </c>
      <c r="AO148" s="1304">
        <v>130</v>
      </c>
      <c r="AP148" s="1304">
        <v>230</v>
      </c>
      <c r="AQ148" s="1304"/>
      <c r="AR148" s="1304"/>
      <c r="AS148" s="1304"/>
      <c r="AT148" s="1304"/>
      <c r="AU148" s="1307"/>
      <c r="AV148" s="1304"/>
      <c r="AW148" s="1304"/>
      <c r="AX148" s="1304"/>
      <c r="AY148" s="1304"/>
      <c r="AZ148" s="1303"/>
      <c r="BA148" s="1303"/>
      <c r="BB148" s="1308">
        <v>10</v>
      </c>
      <c r="BC148" s="1304">
        <v>10</v>
      </c>
      <c r="BD148" s="1304"/>
      <c r="BE148" s="1304"/>
      <c r="BF148" s="1304">
        <v>10</v>
      </c>
      <c r="BG148" s="1305"/>
      <c r="BH148" s="1827">
        <f t="shared" si="25"/>
        <v>2480</v>
      </c>
      <c r="BI148" s="1139">
        <f t="shared" si="26"/>
        <v>17</v>
      </c>
      <c r="BJ148" s="672"/>
      <c r="BK148" s="202"/>
      <c r="BL148" s="1135" t="s">
        <v>116</v>
      </c>
      <c r="BM148" s="1135" t="s">
        <v>117</v>
      </c>
      <c r="BN148" s="1136" t="s">
        <v>515</v>
      </c>
      <c r="BO148" s="1137">
        <v>2011</v>
      </c>
    </row>
    <row r="149" spans="3:67" ht="17.25" customHeight="1" x14ac:dyDescent="0.25">
      <c r="C149" s="610" t="s">
        <v>329</v>
      </c>
      <c r="D149" s="616">
        <v>2</v>
      </c>
      <c r="E149" s="1140" t="s">
        <v>13</v>
      </c>
      <c r="F149" s="66" t="s">
        <v>532</v>
      </c>
      <c r="G149" s="66" t="s">
        <v>73</v>
      </c>
      <c r="H149" s="67" t="s">
        <v>515</v>
      </c>
      <c r="I149" s="232">
        <v>2015</v>
      </c>
      <c r="J149" s="448"/>
      <c r="K149" s="67"/>
      <c r="L149" s="67">
        <v>39</v>
      </c>
      <c r="M149" s="67"/>
      <c r="N149" s="67">
        <v>200</v>
      </c>
      <c r="O149" s="67"/>
      <c r="P149" s="67">
        <v>100</v>
      </c>
      <c r="Q149" s="67"/>
      <c r="R149" s="67">
        <v>200</v>
      </c>
      <c r="S149" s="67"/>
      <c r="T149" s="67"/>
      <c r="U149" s="232"/>
      <c r="V149" s="67">
        <v>200</v>
      </c>
      <c r="W149" s="67"/>
      <c r="X149" s="67">
        <v>75</v>
      </c>
      <c r="Y149" s="67"/>
      <c r="Z149" s="67">
        <v>68</v>
      </c>
      <c r="AA149" s="67"/>
      <c r="AB149" s="233"/>
      <c r="AC149" s="449"/>
      <c r="AD149" s="406">
        <v>200</v>
      </c>
      <c r="AE149" s="67"/>
      <c r="AF149" s="232"/>
      <c r="AG149" s="232"/>
      <c r="AH149" s="232"/>
      <c r="AI149" s="232">
        <v>200</v>
      </c>
      <c r="AJ149" s="67"/>
      <c r="AK149" s="67">
        <v>57</v>
      </c>
      <c r="AL149" s="67">
        <v>100</v>
      </c>
      <c r="AM149" s="67"/>
      <c r="AN149" s="67"/>
      <c r="AO149" s="67"/>
      <c r="AP149" s="67">
        <v>42</v>
      </c>
      <c r="AQ149" s="67"/>
      <c r="AR149" s="67"/>
      <c r="AS149" s="67"/>
      <c r="AT149" s="67"/>
      <c r="AU149" s="406"/>
      <c r="AV149" s="67"/>
      <c r="AW149" s="67"/>
      <c r="AX149" s="67"/>
      <c r="AY149" s="67"/>
      <c r="AZ149" s="232"/>
      <c r="BA149" s="232"/>
      <c r="BB149" s="448"/>
      <c r="BC149" s="67"/>
      <c r="BD149" s="67"/>
      <c r="BE149" s="67"/>
      <c r="BF149" s="67"/>
      <c r="BG149" s="233"/>
      <c r="BH149" s="997">
        <f t="shared" si="25"/>
        <v>1601</v>
      </c>
      <c r="BI149" s="1018">
        <f t="shared" si="26"/>
        <v>12</v>
      </c>
      <c r="BJ149" s="98"/>
      <c r="BL149" s="66" t="s">
        <v>532</v>
      </c>
      <c r="BM149" s="66" t="s">
        <v>73</v>
      </c>
      <c r="BN149" s="67" t="s">
        <v>515</v>
      </c>
      <c r="BO149" s="232">
        <v>2015</v>
      </c>
    </row>
    <row r="150" spans="3:67" ht="17.25" customHeight="1" x14ac:dyDescent="0.25">
      <c r="C150" s="610" t="s">
        <v>330</v>
      </c>
      <c r="D150" s="611">
        <v>3</v>
      </c>
      <c r="E150" s="1140" t="s">
        <v>13</v>
      </c>
      <c r="F150" s="66" t="s">
        <v>118</v>
      </c>
      <c r="G150" s="66" t="s">
        <v>184</v>
      </c>
      <c r="H150" s="67" t="s">
        <v>515</v>
      </c>
      <c r="I150" s="232">
        <v>2015</v>
      </c>
      <c r="J150" s="448"/>
      <c r="K150" s="67"/>
      <c r="L150" s="67">
        <v>20</v>
      </c>
      <c r="M150" s="69"/>
      <c r="N150" s="67">
        <v>170</v>
      </c>
      <c r="O150" s="67"/>
      <c r="P150" s="67">
        <v>85</v>
      </c>
      <c r="Q150" s="67"/>
      <c r="R150" s="67">
        <v>170</v>
      </c>
      <c r="S150" s="67"/>
      <c r="T150" s="67"/>
      <c r="U150" s="232"/>
      <c r="V150" s="67">
        <v>170</v>
      </c>
      <c r="W150" s="67"/>
      <c r="X150" s="67"/>
      <c r="Y150" s="67"/>
      <c r="Z150" s="67">
        <v>75</v>
      </c>
      <c r="AA150" s="67"/>
      <c r="AB150" s="233"/>
      <c r="AC150" s="449"/>
      <c r="AD150" s="406">
        <v>170</v>
      </c>
      <c r="AE150" s="67"/>
      <c r="AF150" s="232"/>
      <c r="AG150" s="232"/>
      <c r="AH150" s="232"/>
      <c r="AI150" s="232">
        <v>170</v>
      </c>
      <c r="AJ150" s="67"/>
      <c r="AK150" s="67"/>
      <c r="AL150" s="67"/>
      <c r="AM150" s="67"/>
      <c r="AN150" s="67"/>
      <c r="AO150" s="67"/>
      <c r="AP150" s="67"/>
      <c r="AQ150" s="67"/>
      <c r="AR150" s="67"/>
      <c r="AS150" s="67"/>
      <c r="AT150" s="67"/>
      <c r="AU150" s="406"/>
      <c r="AV150" s="67"/>
      <c r="AW150" s="67"/>
      <c r="AX150" s="67"/>
      <c r="AY150" s="67"/>
      <c r="AZ150" s="232"/>
      <c r="BA150" s="232"/>
      <c r="BB150" s="448"/>
      <c r="BC150" s="67"/>
      <c r="BD150" s="67"/>
      <c r="BE150" s="67"/>
      <c r="BF150" s="67"/>
      <c r="BG150" s="233"/>
      <c r="BH150" s="997">
        <f t="shared" si="25"/>
        <v>1110</v>
      </c>
      <c r="BI150" s="1018">
        <f t="shared" si="26"/>
        <v>8</v>
      </c>
      <c r="BJ150" s="98"/>
      <c r="BL150" s="66" t="s">
        <v>118</v>
      </c>
      <c r="BM150" s="66" t="s">
        <v>184</v>
      </c>
      <c r="BN150" s="67" t="s">
        <v>515</v>
      </c>
      <c r="BO150" s="232">
        <v>2015</v>
      </c>
    </row>
    <row r="151" spans="3:67" ht="17.25" customHeight="1" x14ac:dyDescent="0.25">
      <c r="C151" s="610" t="s">
        <v>331</v>
      </c>
      <c r="D151" s="611">
        <v>4</v>
      </c>
      <c r="E151" s="1140" t="s">
        <v>13</v>
      </c>
      <c r="F151" s="66" t="s">
        <v>94</v>
      </c>
      <c r="G151" s="66" t="s">
        <v>95</v>
      </c>
      <c r="H151" s="67" t="s">
        <v>515</v>
      </c>
      <c r="I151" s="232">
        <v>2011</v>
      </c>
      <c r="J151" s="448"/>
      <c r="K151" s="67">
        <v>68</v>
      </c>
      <c r="L151" s="67">
        <v>57</v>
      </c>
      <c r="M151" s="67">
        <v>57</v>
      </c>
      <c r="N151" s="67"/>
      <c r="O151" s="67"/>
      <c r="P151" s="67"/>
      <c r="Q151" s="67">
        <v>48</v>
      </c>
      <c r="R151" s="67"/>
      <c r="S151" s="67"/>
      <c r="T151" s="67">
        <v>80</v>
      </c>
      <c r="U151" s="232">
        <v>85</v>
      </c>
      <c r="V151" s="67"/>
      <c r="W151" s="67"/>
      <c r="X151" s="67"/>
      <c r="Y151" s="67"/>
      <c r="Z151" s="67"/>
      <c r="AA151" s="67">
        <v>68</v>
      </c>
      <c r="AB151" s="233"/>
      <c r="AC151" s="449"/>
      <c r="AD151" s="406"/>
      <c r="AE151" s="67"/>
      <c r="AF151" s="232"/>
      <c r="AG151" s="232"/>
      <c r="AH151" s="232">
        <v>95</v>
      </c>
      <c r="AI151" s="67"/>
      <c r="AJ151" s="67"/>
      <c r="AK151" s="67">
        <v>95</v>
      </c>
      <c r="AL151" s="67"/>
      <c r="AM151" s="67">
        <v>105</v>
      </c>
      <c r="AN151" s="67">
        <v>70</v>
      </c>
      <c r="AO151" s="67"/>
      <c r="AP151" s="67">
        <v>125</v>
      </c>
      <c r="AQ151" s="67"/>
      <c r="AR151" s="67"/>
      <c r="AS151" s="67"/>
      <c r="AT151" s="67"/>
      <c r="AU151" s="406"/>
      <c r="AV151" s="67"/>
      <c r="AW151" s="67"/>
      <c r="AX151" s="67"/>
      <c r="AY151" s="67"/>
      <c r="AZ151" s="232"/>
      <c r="BA151" s="232"/>
      <c r="BB151" s="448"/>
      <c r="BC151" s="67">
        <v>10</v>
      </c>
      <c r="BD151" s="67"/>
      <c r="BE151" s="67"/>
      <c r="BF151" s="67"/>
      <c r="BG151" s="233"/>
      <c r="BH151" s="997">
        <f t="shared" si="25"/>
        <v>1083</v>
      </c>
      <c r="BI151" s="1018">
        <f t="shared" si="26"/>
        <v>13</v>
      </c>
      <c r="BJ151" s="98"/>
      <c r="BL151" s="66" t="s">
        <v>94</v>
      </c>
      <c r="BM151" s="66" t="s">
        <v>95</v>
      </c>
      <c r="BN151" s="67" t="s">
        <v>515</v>
      </c>
      <c r="BO151" s="232">
        <v>2011</v>
      </c>
    </row>
    <row r="152" spans="3:67" ht="17.25" customHeight="1" x14ac:dyDescent="0.25">
      <c r="C152" s="610" t="s">
        <v>332</v>
      </c>
      <c r="D152" s="611">
        <v>5</v>
      </c>
      <c r="E152" s="1140" t="s">
        <v>13</v>
      </c>
      <c r="F152" s="66" t="s">
        <v>416</v>
      </c>
      <c r="G152" s="66" t="s">
        <v>417</v>
      </c>
      <c r="H152" s="67" t="s">
        <v>515</v>
      </c>
      <c r="I152" s="232">
        <v>2012</v>
      </c>
      <c r="J152" s="448"/>
      <c r="K152" s="67">
        <v>50</v>
      </c>
      <c r="L152" s="67">
        <v>100</v>
      </c>
      <c r="M152" s="67">
        <v>60</v>
      </c>
      <c r="N152" s="67"/>
      <c r="O152" s="67"/>
      <c r="P152" s="67"/>
      <c r="Q152" s="67">
        <v>38</v>
      </c>
      <c r="R152" s="67"/>
      <c r="S152" s="67"/>
      <c r="T152" s="67"/>
      <c r="U152" s="232">
        <v>70</v>
      </c>
      <c r="V152" s="67"/>
      <c r="W152" s="67"/>
      <c r="X152" s="67"/>
      <c r="Y152" s="67">
        <v>68</v>
      </c>
      <c r="Z152" s="67"/>
      <c r="AA152" s="67">
        <v>53</v>
      </c>
      <c r="AB152" s="233"/>
      <c r="AC152" s="449">
        <v>70</v>
      </c>
      <c r="AD152" s="406"/>
      <c r="AE152" s="67"/>
      <c r="AF152" s="232"/>
      <c r="AG152" s="232">
        <v>105</v>
      </c>
      <c r="AH152" s="232"/>
      <c r="AI152" s="662"/>
      <c r="AJ152" s="67"/>
      <c r="AK152" s="67">
        <v>100</v>
      </c>
      <c r="AL152" s="67"/>
      <c r="AM152" s="67">
        <v>100</v>
      </c>
      <c r="AN152" s="67"/>
      <c r="AO152" s="67"/>
      <c r="AP152" s="67">
        <v>120</v>
      </c>
      <c r="AQ152" s="67"/>
      <c r="AR152" s="67"/>
      <c r="AS152" s="67"/>
      <c r="AT152" s="67"/>
      <c r="AU152" s="406"/>
      <c r="AV152" s="67"/>
      <c r="AW152" s="67"/>
      <c r="AX152" s="67"/>
      <c r="AY152" s="67"/>
      <c r="AZ152" s="232"/>
      <c r="BA152" s="232"/>
      <c r="BB152" s="448"/>
      <c r="BC152" s="67"/>
      <c r="BD152" s="67"/>
      <c r="BE152" s="67"/>
      <c r="BF152" s="67"/>
      <c r="BG152" s="233"/>
      <c r="BH152" s="997">
        <f t="shared" si="25"/>
        <v>1054</v>
      </c>
      <c r="BI152" s="1018">
        <f t="shared" si="26"/>
        <v>12</v>
      </c>
      <c r="BJ152" s="98"/>
      <c r="BL152" s="66" t="s">
        <v>416</v>
      </c>
      <c r="BM152" s="66" t="s">
        <v>417</v>
      </c>
      <c r="BN152" s="67" t="s">
        <v>515</v>
      </c>
      <c r="BO152" s="232">
        <v>2012</v>
      </c>
    </row>
    <row r="153" spans="3:67" ht="17.25" customHeight="1" x14ac:dyDescent="0.25">
      <c r="C153" s="610" t="s">
        <v>333</v>
      </c>
      <c r="D153" s="611">
        <v>6</v>
      </c>
      <c r="E153" s="1140" t="s">
        <v>13</v>
      </c>
      <c r="F153" s="66" t="s">
        <v>116</v>
      </c>
      <c r="G153" s="66" t="s">
        <v>128</v>
      </c>
      <c r="H153" s="67" t="s">
        <v>515</v>
      </c>
      <c r="I153" s="232">
        <v>2009</v>
      </c>
      <c r="J153" s="448"/>
      <c r="K153" s="67"/>
      <c r="L153" s="67"/>
      <c r="M153" s="67">
        <v>150</v>
      </c>
      <c r="N153" s="69"/>
      <c r="O153" s="67"/>
      <c r="P153" s="67"/>
      <c r="Q153" s="67"/>
      <c r="R153" s="67"/>
      <c r="S153" s="67"/>
      <c r="T153" s="67">
        <v>105</v>
      </c>
      <c r="U153" s="662"/>
      <c r="V153" s="661"/>
      <c r="W153" s="661"/>
      <c r="X153" s="661"/>
      <c r="Y153" s="661"/>
      <c r="Z153" s="661"/>
      <c r="AA153" s="661"/>
      <c r="AB153" s="663">
        <v>95</v>
      </c>
      <c r="AC153" s="664"/>
      <c r="AD153" s="665"/>
      <c r="AE153" s="661"/>
      <c r="AF153" s="662"/>
      <c r="AG153" s="662"/>
      <c r="AH153" s="662">
        <v>135</v>
      </c>
      <c r="AI153" s="662"/>
      <c r="AJ153" s="661"/>
      <c r="AK153" s="666"/>
      <c r="AL153" s="666"/>
      <c r="AM153" s="666"/>
      <c r="AN153" s="661">
        <v>105</v>
      </c>
      <c r="AO153" s="661">
        <v>120</v>
      </c>
      <c r="AP153" s="661"/>
      <c r="AQ153" s="661"/>
      <c r="AR153" s="661"/>
      <c r="AS153" s="661"/>
      <c r="AT153" s="661"/>
      <c r="AU153" s="667"/>
      <c r="AV153" s="661"/>
      <c r="AW153" s="661"/>
      <c r="AX153" s="661"/>
      <c r="AY153" s="661"/>
      <c r="AZ153" s="662"/>
      <c r="BA153" s="662"/>
      <c r="BB153" s="668">
        <v>10</v>
      </c>
      <c r="BC153" s="661">
        <v>10</v>
      </c>
      <c r="BD153" s="661"/>
      <c r="BE153" s="661"/>
      <c r="BF153" s="661"/>
      <c r="BG153" s="663"/>
      <c r="BH153" s="997">
        <f t="shared" si="25"/>
        <v>790</v>
      </c>
      <c r="BI153" s="1018">
        <f t="shared" si="26"/>
        <v>8</v>
      </c>
      <c r="BJ153" s="98"/>
      <c r="BL153" s="66" t="s">
        <v>116</v>
      </c>
      <c r="BM153" s="66" t="s">
        <v>128</v>
      </c>
      <c r="BN153" s="67" t="s">
        <v>515</v>
      </c>
      <c r="BO153" s="232">
        <v>2009</v>
      </c>
    </row>
    <row r="154" spans="3:67" ht="17.25" customHeight="1" x14ac:dyDescent="0.25">
      <c r="C154" s="610" t="s">
        <v>334</v>
      </c>
      <c r="D154" s="611">
        <v>7</v>
      </c>
      <c r="E154" s="1140" t="s">
        <v>13</v>
      </c>
      <c r="F154" s="66" t="s">
        <v>535</v>
      </c>
      <c r="G154" s="66" t="s">
        <v>70</v>
      </c>
      <c r="H154" s="67" t="s">
        <v>515</v>
      </c>
      <c r="I154" s="232">
        <v>2015</v>
      </c>
      <c r="J154" s="448">
        <v>58</v>
      </c>
      <c r="K154" s="67"/>
      <c r="L154" s="67">
        <v>36</v>
      </c>
      <c r="M154" s="69"/>
      <c r="N154" s="67">
        <v>115</v>
      </c>
      <c r="O154" s="67"/>
      <c r="P154" s="67"/>
      <c r="Q154" s="67"/>
      <c r="R154" s="67">
        <v>135</v>
      </c>
      <c r="S154" s="67"/>
      <c r="T154" s="67"/>
      <c r="U154" s="232"/>
      <c r="V154" s="67">
        <v>100</v>
      </c>
      <c r="W154" s="67"/>
      <c r="X154" s="67"/>
      <c r="Y154" s="67"/>
      <c r="Z154" s="67">
        <v>35</v>
      </c>
      <c r="AA154" s="67"/>
      <c r="AB154" s="233"/>
      <c r="AC154" s="449"/>
      <c r="AD154" s="406"/>
      <c r="AE154" s="67"/>
      <c r="AF154" s="232"/>
      <c r="AG154" s="232"/>
      <c r="AH154" s="232"/>
      <c r="AI154" s="232">
        <v>135</v>
      </c>
      <c r="AJ154" s="67"/>
      <c r="AK154" s="67"/>
      <c r="AL154" s="67"/>
      <c r="AM154" s="67"/>
      <c r="AN154" s="67"/>
      <c r="AO154" s="67"/>
      <c r="AP154" s="67"/>
      <c r="AQ154" s="67"/>
      <c r="AR154" s="67"/>
      <c r="AS154" s="67"/>
      <c r="AT154" s="67"/>
      <c r="AU154" s="406"/>
      <c r="AV154" s="67"/>
      <c r="AW154" s="67"/>
      <c r="AX154" s="67"/>
      <c r="AY154" s="67"/>
      <c r="AZ154" s="232"/>
      <c r="BA154" s="232"/>
      <c r="BB154" s="448"/>
      <c r="BC154" s="67"/>
      <c r="BD154" s="67"/>
      <c r="BE154" s="67"/>
      <c r="BF154" s="67"/>
      <c r="BG154" s="233"/>
      <c r="BH154" s="997">
        <f t="shared" si="25"/>
        <v>684</v>
      </c>
      <c r="BI154" s="1018">
        <f t="shared" si="26"/>
        <v>7</v>
      </c>
      <c r="BJ154" s="98"/>
      <c r="BL154" s="66" t="s">
        <v>535</v>
      </c>
      <c r="BM154" s="66" t="s">
        <v>70</v>
      </c>
      <c r="BN154" s="67" t="s">
        <v>515</v>
      </c>
      <c r="BO154" s="232">
        <v>2015</v>
      </c>
    </row>
    <row r="155" spans="3:67" ht="17.25" customHeight="1" x14ac:dyDescent="0.25">
      <c r="C155" s="610" t="s">
        <v>343</v>
      </c>
      <c r="D155" s="611">
        <v>8</v>
      </c>
      <c r="E155" s="1141" t="s">
        <v>13</v>
      </c>
      <c r="F155" s="68" t="s">
        <v>118</v>
      </c>
      <c r="G155" s="68" t="s">
        <v>119</v>
      </c>
      <c r="H155" s="67" t="s">
        <v>515</v>
      </c>
      <c r="I155" s="234">
        <v>2012</v>
      </c>
      <c r="J155" s="450"/>
      <c r="K155" s="69"/>
      <c r="L155" s="69"/>
      <c r="M155" s="69"/>
      <c r="N155" s="69"/>
      <c r="O155" s="69"/>
      <c r="P155" s="69"/>
      <c r="Q155" s="69"/>
      <c r="R155" s="69"/>
      <c r="S155" s="69"/>
      <c r="T155" s="69"/>
      <c r="U155" s="234"/>
      <c r="V155" s="69"/>
      <c r="W155" s="69"/>
      <c r="X155" s="69"/>
      <c r="Y155" s="69"/>
      <c r="Z155" s="69"/>
      <c r="AA155" s="69"/>
      <c r="AB155" s="235"/>
      <c r="AC155" s="451"/>
      <c r="AD155" s="407"/>
      <c r="AE155" s="69"/>
      <c r="AF155" s="234"/>
      <c r="AG155" s="234">
        <v>51</v>
      </c>
      <c r="AH155" s="234"/>
      <c r="AI155" s="660"/>
      <c r="AJ155" s="69"/>
      <c r="AK155" s="69">
        <v>60</v>
      </c>
      <c r="AL155" s="69"/>
      <c r="AM155" s="69">
        <v>54</v>
      </c>
      <c r="AN155" s="69"/>
      <c r="AO155" s="69"/>
      <c r="AP155" s="69">
        <v>195</v>
      </c>
      <c r="AQ155" s="69"/>
      <c r="AR155" s="69"/>
      <c r="AS155" s="69"/>
      <c r="AT155" s="69"/>
      <c r="AU155" s="407"/>
      <c r="AV155" s="69"/>
      <c r="AW155" s="69"/>
      <c r="AX155" s="69"/>
      <c r="AY155" s="69"/>
      <c r="AZ155" s="234"/>
      <c r="BA155" s="234"/>
      <c r="BB155" s="450"/>
      <c r="BC155" s="67"/>
      <c r="BD155" s="67"/>
      <c r="BE155" s="67"/>
      <c r="BF155" s="69"/>
      <c r="BG155" s="235"/>
      <c r="BH155" s="997">
        <f t="shared" si="25"/>
        <v>400</v>
      </c>
      <c r="BI155" s="1018">
        <f t="shared" si="26"/>
        <v>4</v>
      </c>
      <c r="BJ155" s="98"/>
      <c r="BL155" s="68" t="s">
        <v>118</v>
      </c>
      <c r="BM155" s="68" t="s">
        <v>119</v>
      </c>
      <c r="BN155" s="67" t="s">
        <v>515</v>
      </c>
      <c r="BO155" s="234">
        <v>2012</v>
      </c>
    </row>
    <row r="156" spans="3:67" ht="17.25" customHeight="1" x14ac:dyDescent="0.25">
      <c r="C156" s="610" t="s">
        <v>344</v>
      </c>
      <c r="D156" s="611">
        <v>9</v>
      </c>
      <c r="E156" s="1140" t="s">
        <v>13</v>
      </c>
      <c r="F156" s="66" t="s">
        <v>387</v>
      </c>
      <c r="G156" s="66" t="s">
        <v>82</v>
      </c>
      <c r="H156" s="67" t="s">
        <v>515</v>
      </c>
      <c r="I156" s="232">
        <v>2015</v>
      </c>
      <c r="J156" s="448">
        <v>68</v>
      </c>
      <c r="K156" s="69"/>
      <c r="L156" s="69"/>
      <c r="M156" s="69"/>
      <c r="N156" s="67">
        <v>135</v>
      </c>
      <c r="O156" s="69"/>
      <c r="P156" s="69"/>
      <c r="Q156" s="69"/>
      <c r="R156" s="69">
        <v>150</v>
      </c>
      <c r="S156" s="69"/>
      <c r="T156" s="69"/>
      <c r="U156" s="234"/>
      <c r="V156" s="69"/>
      <c r="W156" s="69"/>
      <c r="X156" s="69"/>
      <c r="Y156" s="69"/>
      <c r="Z156" s="69"/>
      <c r="AA156" s="69"/>
      <c r="AB156" s="235"/>
      <c r="AC156" s="451"/>
      <c r="AD156" s="406"/>
      <c r="AE156" s="67"/>
      <c r="AF156" s="232"/>
      <c r="AG156" s="232"/>
      <c r="AH156" s="232"/>
      <c r="AI156" s="232"/>
      <c r="AJ156" s="67"/>
      <c r="AK156" s="67"/>
      <c r="AL156" s="67"/>
      <c r="AM156" s="67"/>
      <c r="AN156" s="67"/>
      <c r="AO156" s="67"/>
      <c r="AP156" s="67"/>
      <c r="AQ156" s="67"/>
      <c r="AR156" s="67"/>
      <c r="AS156" s="67"/>
      <c r="AT156" s="67"/>
      <c r="AU156" s="406"/>
      <c r="AV156" s="67"/>
      <c r="AW156" s="67"/>
      <c r="AX156" s="67"/>
      <c r="AY156" s="67"/>
      <c r="AZ156" s="232"/>
      <c r="BA156" s="232"/>
      <c r="BB156" s="448"/>
      <c r="BC156" s="67"/>
      <c r="BD156" s="67"/>
      <c r="BE156" s="67"/>
      <c r="BF156" s="67"/>
      <c r="BG156" s="233"/>
      <c r="BH156" s="997">
        <f t="shared" si="25"/>
        <v>383</v>
      </c>
      <c r="BI156" s="1018">
        <f t="shared" si="26"/>
        <v>3</v>
      </c>
      <c r="BJ156" s="98"/>
      <c r="BL156" s="66" t="s">
        <v>387</v>
      </c>
      <c r="BM156" s="66" t="s">
        <v>82</v>
      </c>
      <c r="BN156" s="67" t="s">
        <v>515</v>
      </c>
      <c r="BO156" s="232">
        <v>2015</v>
      </c>
    </row>
    <row r="157" spans="3:67" ht="17.25" customHeight="1" x14ac:dyDescent="0.25">
      <c r="C157" s="610" t="s">
        <v>345</v>
      </c>
      <c r="D157" s="611">
        <v>10</v>
      </c>
      <c r="E157" s="1140" t="s">
        <v>13</v>
      </c>
      <c r="F157" s="66" t="s">
        <v>161</v>
      </c>
      <c r="G157" s="66" t="s">
        <v>73</v>
      </c>
      <c r="H157" s="67" t="s">
        <v>515</v>
      </c>
      <c r="I157" s="232">
        <v>2009</v>
      </c>
      <c r="J157" s="448"/>
      <c r="K157" s="67"/>
      <c r="L157" s="67"/>
      <c r="M157" s="67">
        <v>90</v>
      </c>
      <c r="N157" s="69"/>
      <c r="O157" s="67"/>
      <c r="P157" s="67"/>
      <c r="Q157" s="67"/>
      <c r="R157" s="67"/>
      <c r="S157" s="67"/>
      <c r="T157" s="67">
        <v>90</v>
      </c>
      <c r="U157" s="232"/>
      <c r="V157" s="67"/>
      <c r="W157" s="67"/>
      <c r="X157" s="67"/>
      <c r="Y157" s="67"/>
      <c r="Z157" s="67"/>
      <c r="AA157" s="67"/>
      <c r="AB157" s="233"/>
      <c r="AC157" s="449"/>
      <c r="AD157" s="406"/>
      <c r="AE157" s="67"/>
      <c r="AF157" s="232"/>
      <c r="AG157" s="232"/>
      <c r="AH157" s="232">
        <v>70</v>
      </c>
      <c r="AI157" s="232"/>
      <c r="AJ157" s="67"/>
      <c r="AK157" s="67"/>
      <c r="AL157" s="67"/>
      <c r="AM157" s="67"/>
      <c r="AN157" s="67"/>
      <c r="AO157" s="67"/>
      <c r="AP157" s="67"/>
      <c r="AQ157" s="67"/>
      <c r="AR157" s="67"/>
      <c r="AS157" s="67"/>
      <c r="AT157" s="67"/>
      <c r="AU157" s="406"/>
      <c r="AV157" s="67"/>
      <c r="AW157" s="67"/>
      <c r="AX157" s="67"/>
      <c r="AY157" s="67"/>
      <c r="AZ157" s="232"/>
      <c r="BA157" s="232"/>
      <c r="BB157" s="448"/>
      <c r="BC157" s="67"/>
      <c r="BD157" s="67"/>
      <c r="BE157" s="67"/>
      <c r="BF157" s="67"/>
      <c r="BG157" s="233"/>
      <c r="BH157" s="997">
        <f t="shared" si="25"/>
        <v>280</v>
      </c>
      <c r="BI157" s="1018">
        <f t="shared" si="26"/>
        <v>3</v>
      </c>
      <c r="BJ157" s="98"/>
      <c r="BL157" s="66" t="s">
        <v>161</v>
      </c>
      <c r="BM157" s="66" t="s">
        <v>73</v>
      </c>
      <c r="BN157" s="67" t="s">
        <v>515</v>
      </c>
      <c r="BO157" s="232">
        <v>2009</v>
      </c>
    </row>
    <row r="158" spans="3:67" ht="17.25" customHeight="1" x14ac:dyDescent="0.25">
      <c r="C158" s="610" t="s">
        <v>353</v>
      </c>
      <c r="D158" s="611">
        <v>11</v>
      </c>
      <c r="E158" s="1140" t="s">
        <v>13</v>
      </c>
      <c r="F158" s="66" t="s">
        <v>882</v>
      </c>
      <c r="G158" s="66" t="s">
        <v>113</v>
      </c>
      <c r="H158" s="67" t="s">
        <v>516</v>
      </c>
      <c r="I158" s="232">
        <v>2018</v>
      </c>
      <c r="J158" s="448"/>
      <c r="K158" s="67"/>
      <c r="L158" s="67"/>
      <c r="M158" s="67"/>
      <c r="N158" s="67"/>
      <c r="O158" s="67"/>
      <c r="P158" s="67"/>
      <c r="Q158" s="67"/>
      <c r="R158" s="67">
        <v>65</v>
      </c>
      <c r="S158" s="67"/>
      <c r="T158" s="67"/>
      <c r="U158" s="232"/>
      <c r="V158" s="67">
        <v>75</v>
      </c>
      <c r="W158" s="67"/>
      <c r="X158" s="67"/>
      <c r="Y158" s="67"/>
      <c r="Z158" s="67"/>
      <c r="AA158" s="67"/>
      <c r="AB158" s="233"/>
      <c r="AC158" s="449"/>
      <c r="AD158" s="406"/>
      <c r="AE158" s="67"/>
      <c r="AF158" s="232"/>
      <c r="AG158" s="232"/>
      <c r="AH158" s="232"/>
      <c r="AI158" s="67">
        <v>70</v>
      </c>
      <c r="AJ158" s="67"/>
      <c r="AK158" s="67"/>
      <c r="AL158" s="67"/>
      <c r="AM158" s="67"/>
      <c r="AN158" s="67"/>
      <c r="AO158" s="67"/>
      <c r="AP158" s="67"/>
      <c r="AQ158" s="67"/>
      <c r="AR158" s="67"/>
      <c r="AS158" s="67"/>
      <c r="AT158" s="67"/>
      <c r="AU158" s="406"/>
      <c r="AV158" s="67"/>
      <c r="AW158" s="67"/>
      <c r="AX158" s="67"/>
      <c r="AY158" s="67"/>
      <c r="AZ158" s="232"/>
      <c r="BA158" s="234"/>
      <c r="BB158" s="450"/>
      <c r="BC158" s="69"/>
      <c r="BD158" s="69"/>
      <c r="BE158" s="69"/>
      <c r="BF158" s="69"/>
      <c r="BG158" s="235"/>
      <c r="BH158" s="997">
        <f t="shared" si="25"/>
        <v>240</v>
      </c>
      <c r="BI158" s="1018">
        <f t="shared" si="26"/>
        <v>3</v>
      </c>
      <c r="BJ158" s="98"/>
      <c r="BL158" s="66" t="s">
        <v>882</v>
      </c>
      <c r="BM158" s="66" t="s">
        <v>113</v>
      </c>
      <c r="BN158" s="67" t="s">
        <v>516</v>
      </c>
      <c r="BO158" s="232">
        <v>2018</v>
      </c>
    </row>
    <row r="159" spans="3:67" ht="17.25" customHeight="1" x14ac:dyDescent="0.25">
      <c r="C159" s="610" t="s">
        <v>354</v>
      </c>
      <c r="D159" s="611">
        <v>12</v>
      </c>
      <c r="E159" s="1141" t="s">
        <v>13</v>
      </c>
      <c r="F159" s="68" t="s">
        <v>872</v>
      </c>
      <c r="G159" s="68" t="s">
        <v>873</v>
      </c>
      <c r="H159" s="69" t="s">
        <v>516</v>
      </c>
      <c r="I159" s="234">
        <v>2014</v>
      </c>
      <c r="J159" s="450"/>
      <c r="K159" s="69"/>
      <c r="L159" s="69"/>
      <c r="M159" s="69"/>
      <c r="N159" s="69"/>
      <c r="O159" s="69">
        <v>85</v>
      </c>
      <c r="P159" s="69"/>
      <c r="Q159" s="69"/>
      <c r="R159" s="69"/>
      <c r="S159" s="69"/>
      <c r="T159" s="69"/>
      <c r="U159" s="234"/>
      <c r="V159" s="69"/>
      <c r="W159" s="69"/>
      <c r="X159" s="69"/>
      <c r="Y159" s="69"/>
      <c r="Z159" s="69"/>
      <c r="AA159" s="69"/>
      <c r="AB159" s="235"/>
      <c r="AC159" s="451"/>
      <c r="AD159" s="407"/>
      <c r="AE159" s="69"/>
      <c r="AF159" s="234"/>
      <c r="AG159" s="234"/>
      <c r="AH159" s="234"/>
      <c r="AI159" s="234"/>
      <c r="AJ159" s="69"/>
      <c r="AK159" s="69"/>
      <c r="AL159" s="69"/>
      <c r="AM159" s="69"/>
      <c r="AN159" s="69"/>
      <c r="AO159" s="69"/>
      <c r="AP159" s="69"/>
      <c r="AQ159" s="69"/>
      <c r="AR159" s="69"/>
      <c r="AS159" s="69"/>
      <c r="AT159" s="69"/>
      <c r="AU159" s="407"/>
      <c r="AV159" s="69"/>
      <c r="AW159" s="69"/>
      <c r="AX159" s="69"/>
      <c r="AY159" s="69"/>
      <c r="AZ159" s="234"/>
      <c r="BA159" s="234"/>
      <c r="BB159" s="450"/>
      <c r="BC159" s="69"/>
      <c r="BD159" s="69"/>
      <c r="BE159" s="69"/>
      <c r="BF159" s="69"/>
      <c r="BG159" s="235"/>
      <c r="BH159" s="997">
        <f t="shared" si="25"/>
        <v>95</v>
      </c>
      <c r="BI159" s="1018">
        <f t="shared" si="26"/>
        <v>1</v>
      </c>
      <c r="BJ159" s="98"/>
      <c r="BL159" s="68" t="s">
        <v>872</v>
      </c>
      <c r="BM159" s="68" t="s">
        <v>873</v>
      </c>
      <c r="BN159" s="69" t="s">
        <v>516</v>
      </c>
      <c r="BO159" s="234">
        <v>2014</v>
      </c>
    </row>
    <row r="160" spans="3:67" ht="17.25" customHeight="1" x14ac:dyDescent="0.25">
      <c r="C160" s="610" t="s">
        <v>355</v>
      </c>
      <c r="D160" s="611">
        <v>13</v>
      </c>
      <c r="E160" s="1140" t="s">
        <v>13</v>
      </c>
      <c r="F160" s="66" t="s">
        <v>882</v>
      </c>
      <c r="G160" s="66" t="s">
        <v>807</v>
      </c>
      <c r="H160" s="67" t="s">
        <v>516</v>
      </c>
      <c r="I160" s="232">
        <v>2018</v>
      </c>
      <c r="J160" s="450"/>
      <c r="K160" s="69"/>
      <c r="L160" s="69"/>
      <c r="M160" s="69"/>
      <c r="N160" s="69"/>
      <c r="O160" s="69"/>
      <c r="P160" s="69"/>
      <c r="Q160" s="69"/>
      <c r="R160" s="69"/>
      <c r="S160" s="69"/>
      <c r="T160" s="69"/>
      <c r="U160" s="234"/>
      <c r="V160" s="69">
        <v>70</v>
      </c>
      <c r="W160" s="69"/>
      <c r="X160" s="69"/>
      <c r="Y160" s="69"/>
      <c r="Z160" s="69"/>
      <c r="AA160" s="69"/>
      <c r="AB160" s="235"/>
      <c r="AC160" s="451"/>
      <c r="AD160" s="407"/>
      <c r="AE160" s="69"/>
      <c r="AF160" s="234"/>
      <c r="AG160" s="234"/>
      <c r="AH160" s="234"/>
      <c r="AI160" s="234"/>
      <c r="AJ160" s="69"/>
      <c r="AK160" s="69"/>
      <c r="AL160" s="69"/>
      <c r="AM160" s="69"/>
      <c r="AN160" s="69"/>
      <c r="AO160" s="69"/>
      <c r="AP160" s="69"/>
      <c r="AQ160" s="69"/>
      <c r="AR160" s="69"/>
      <c r="AS160" s="69"/>
      <c r="AT160" s="69"/>
      <c r="AU160" s="407"/>
      <c r="AV160" s="69"/>
      <c r="AW160" s="69"/>
      <c r="AX160" s="69"/>
      <c r="AY160" s="69"/>
      <c r="AZ160" s="234"/>
      <c r="BA160" s="234"/>
      <c r="BB160" s="450"/>
      <c r="BC160" s="69"/>
      <c r="BD160" s="69"/>
      <c r="BE160" s="69"/>
      <c r="BF160" s="69"/>
      <c r="BG160" s="235"/>
      <c r="BH160" s="997">
        <f t="shared" si="25"/>
        <v>80</v>
      </c>
      <c r="BI160" s="1018">
        <f t="shared" si="26"/>
        <v>1</v>
      </c>
      <c r="BJ160" s="98"/>
      <c r="BL160" s="66" t="s">
        <v>882</v>
      </c>
      <c r="BM160" s="66" t="s">
        <v>807</v>
      </c>
      <c r="BN160" s="67" t="s">
        <v>516</v>
      </c>
      <c r="BO160" s="232">
        <v>2018</v>
      </c>
    </row>
    <row r="161" spans="3:67" ht="17.25" customHeight="1" x14ac:dyDescent="0.25">
      <c r="C161" s="610" t="s">
        <v>356</v>
      </c>
      <c r="D161" s="611">
        <v>14</v>
      </c>
      <c r="E161" s="1140" t="s">
        <v>13</v>
      </c>
      <c r="F161" s="66" t="s">
        <v>158</v>
      </c>
      <c r="G161" s="66" t="s">
        <v>90</v>
      </c>
      <c r="H161" s="67" t="s">
        <v>515</v>
      </c>
      <c r="I161" s="232">
        <v>2009</v>
      </c>
      <c r="J161" s="448"/>
      <c r="K161" s="67"/>
      <c r="L161" s="67"/>
      <c r="M161" s="69"/>
      <c r="N161" s="69"/>
      <c r="O161" s="67"/>
      <c r="P161" s="67"/>
      <c r="Q161" s="67"/>
      <c r="R161" s="67">
        <v>60</v>
      </c>
      <c r="S161" s="67"/>
      <c r="T161" s="67"/>
      <c r="U161" s="662"/>
      <c r="V161" s="661"/>
      <c r="W161" s="661"/>
      <c r="X161" s="661"/>
      <c r="Y161" s="661"/>
      <c r="Z161" s="661"/>
      <c r="AA161" s="661"/>
      <c r="AB161" s="663"/>
      <c r="AC161" s="664"/>
      <c r="AD161" s="665"/>
      <c r="AE161" s="666"/>
      <c r="AF161" s="660"/>
      <c r="AG161" s="660"/>
      <c r="AH161" s="662"/>
      <c r="AI161" s="662"/>
      <c r="AJ161" s="661"/>
      <c r="AK161" s="666"/>
      <c r="AL161" s="666"/>
      <c r="AM161" s="666"/>
      <c r="AN161" s="661"/>
      <c r="AO161" s="661"/>
      <c r="AP161" s="661"/>
      <c r="AQ161" s="661"/>
      <c r="AR161" s="666"/>
      <c r="AS161" s="666"/>
      <c r="AT161" s="661"/>
      <c r="AU161" s="667"/>
      <c r="AV161" s="661"/>
      <c r="AW161" s="661"/>
      <c r="AX161" s="661"/>
      <c r="AY161" s="661"/>
      <c r="AZ161" s="660"/>
      <c r="BA161" s="660"/>
      <c r="BB161" s="669"/>
      <c r="BC161" s="666"/>
      <c r="BD161" s="666"/>
      <c r="BE161" s="666"/>
      <c r="BF161" s="666"/>
      <c r="BG161" s="1104"/>
      <c r="BH161" s="997">
        <f t="shared" si="25"/>
        <v>70</v>
      </c>
      <c r="BI161" s="1018">
        <f t="shared" si="26"/>
        <v>1</v>
      </c>
      <c r="BJ161" s="98"/>
      <c r="BL161" s="66" t="s">
        <v>158</v>
      </c>
      <c r="BM161" s="66" t="s">
        <v>90</v>
      </c>
      <c r="BN161" s="67" t="s">
        <v>515</v>
      </c>
      <c r="BO161" s="232">
        <v>2009</v>
      </c>
    </row>
    <row r="162" spans="3:67" ht="17.25" customHeight="1" x14ac:dyDescent="0.25">
      <c r="C162" s="610" t="s">
        <v>357</v>
      </c>
      <c r="D162" s="611">
        <v>15</v>
      </c>
      <c r="E162" s="1140" t="s">
        <v>13</v>
      </c>
      <c r="F162" s="66" t="s">
        <v>175</v>
      </c>
      <c r="G162" s="66" t="s">
        <v>176</v>
      </c>
      <c r="H162" s="67" t="s">
        <v>515</v>
      </c>
      <c r="I162" s="232">
        <v>2014</v>
      </c>
      <c r="J162" s="448"/>
      <c r="K162" s="67"/>
      <c r="L162" s="67"/>
      <c r="M162" s="69"/>
      <c r="N162" s="69"/>
      <c r="O162" s="67"/>
      <c r="P162" s="67"/>
      <c r="Q162" s="67"/>
      <c r="R162" s="67"/>
      <c r="S162" s="67"/>
      <c r="T162" s="67"/>
      <c r="U162" s="232"/>
      <c r="V162" s="67"/>
      <c r="W162" s="67"/>
      <c r="X162" s="67"/>
      <c r="Y162" s="67"/>
      <c r="Z162" s="67"/>
      <c r="AA162" s="67"/>
      <c r="AB162" s="233"/>
      <c r="AC162" s="449"/>
      <c r="AD162" s="406"/>
      <c r="AE162" s="67"/>
      <c r="AF162" s="232"/>
      <c r="AG162" s="232"/>
      <c r="AH162" s="232"/>
      <c r="AI162" s="232"/>
      <c r="AJ162" s="67"/>
      <c r="AK162" s="67"/>
      <c r="AL162" s="67"/>
      <c r="AM162" s="67"/>
      <c r="AN162" s="67"/>
      <c r="AO162" s="67"/>
      <c r="AP162" s="67"/>
      <c r="AQ162" s="67"/>
      <c r="AR162" s="67"/>
      <c r="AS162" s="67"/>
      <c r="AT162" s="67"/>
      <c r="AU162" s="406"/>
      <c r="AV162" s="67"/>
      <c r="AW162" s="67"/>
      <c r="AX162" s="67"/>
      <c r="AY162" s="67"/>
      <c r="AZ162" s="232"/>
      <c r="BA162" s="232"/>
      <c r="BB162" s="448"/>
      <c r="BC162" s="67"/>
      <c r="BD162" s="67"/>
      <c r="BE162" s="67"/>
      <c r="BF162" s="67"/>
      <c r="BG162" s="233"/>
      <c r="BH162" s="997">
        <f t="shared" si="25"/>
        <v>0</v>
      </c>
      <c r="BI162" s="1018">
        <f t="shared" si="26"/>
        <v>0</v>
      </c>
      <c r="BJ162" s="98"/>
      <c r="BL162" s="66" t="s">
        <v>175</v>
      </c>
      <c r="BM162" s="66" t="s">
        <v>176</v>
      </c>
      <c r="BN162" s="67" t="s">
        <v>515</v>
      </c>
      <c r="BO162" s="232">
        <v>2014</v>
      </c>
    </row>
    <row r="163" spans="3:67" ht="17.25" customHeight="1" x14ac:dyDescent="0.25">
      <c r="C163" s="610" t="s">
        <v>358</v>
      </c>
      <c r="D163" s="611">
        <v>16</v>
      </c>
      <c r="E163" s="1140" t="s">
        <v>13</v>
      </c>
      <c r="F163" s="66" t="s">
        <v>160</v>
      </c>
      <c r="G163" s="66" t="s">
        <v>83</v>
      </c>
      <c r="H163" s="67" t="s">
        <v>515</v>
      </c>
      <c r="I163" s="232">
        <v>2011</v>
      </c>
      <c r="J163" s="448"/>
      <c r="K163" s="67"/>
      <c r="L163" s="67"/>
      <c r="M163" s="67"/>
      <c r="N163" s="67"/>
      <c r="O163" s="67"/>
      <c r="P163" s="67"/>
      <c r="Q163" s="67"/>
      <c r="R163" s="67"/>
      <c r="S163" s="67"/>
      <c r="T163" s="67"/>
      <c r="U163" s="232"/>
      <c r="V163" s="67"/>
      <c r="W163" s="67"/>
      <c r="X163" s="67"/>
      <c r="Y163" s="67"/>
      <c r="Z163" s="67"/>
      <c r="AA163" s="67"/>
      <c r="AB163" s="233"/>
      <c r="AC163" s="449"/>
      <c r="AD163" s="406"/>
      <c r="AE163" s="67"/>
      <c r="AF163" s="232"/>
      <c r="AG163" s="232"/>
      <c r="AH163" s="232"/>
      <c r="AI163" s="232"/>
      <c r="AJ163" s="67"/>
      <c r="AK163" s="67"/>
      <c r="AL163" s="67"/>
      <c r="AM163" s="67"/>
      <c r="AN163" s="67"/>
      <c r="AO163" s="67"/>
      <c r="AP163" s="67"/>
      <c r="AQ163" s="67"/>
      <c r="AR163" s="67"/>
      <c r="AS163" s="67"/>
      <c r="AT163" s="67"/>
      <c r="AU163" s="406"/>
      <c r="AV163" s="67"/>
      <c r="AW163" s="67"/>
      <c r="AX163" s="67"/>
      <c r="AY163" s="67"/>
      <c r="AZ163" s="232"/>
      <c r="BA163" s="232"/>
      <c r="BB163" s="448"/>
      <c r="BC163" s="67"/>
      <c r="BD163" s="67"/>
      <c r="BE163" s="67"/>
      <c r="BF163" s="67"/>
      <c r="BG163" s="233"/>
      <c r="BH163" s="997">
        <f t="shared" si="25"/>
        <v>0</v>
      </c>
      <c r="BI163" s="1018">
        <f t="shared" si="26"/>
        <v>0</v>
      </c>
      <c r="BJ163" s="98"/>
      <c r="BL163" s="66" t="s">
        <v>160</v>
      </c>
      <c r="BM163" s="66" t="s">
        <v>83</v>
      </c>
      <c r="BN163" s="67" t="s">
        <v>515</v>
      </c>
      <c r="BO163" s="232">
        <v>2011</v>
      </c>
    </row>
    <row r="164" spans="3:67" ht="17.25" customHeight="1" x14ac:dyDescent="0.25">
      <c r="C164" s="610" t="s">
        <v>367</v>
      </c>
      <c r="D164" s="611">
        <v>17</v>
      </c>
      <c r="E164" s="1140" t="s">
        <v>13</v>
      </c>
      <c r="F164" s="66" t="s">
        <v>120</v>
      </c>
      <c r="G164" s="66" t="s">
        <v>82</v>
      </c>
      <c r="H164" s="67" t="s">
        <v>515</v>
      </c>
      <c r="I164" s="232">
        <v>2015</v>
      </c>
      <c r="J164" s="448"/>
      <c r="K164" s="67"/>
      <c r="L164" s="67"/>
      <c r="M164" s="67"/>
      <c r="N164" s="67"/>
      <c r="O164" s="67"/>
      <c r="P164" s="67"/>
      <c r="Q164" s="67"/>
      <c r="R164" s="67"/>
      <c r="S164" s="67"/>
      <c r="T164" s="67"/>
      <c r="U164" s="232"/>
      <c r="V164" s="67"/>
      <c r="W164" s="67"/>
      <c r="X164" s="67"/>
      <c r="Y164" s="67"/>
      <c r="Z164" s="67"/>
      <c r="AA164" s="67"/>
      <c r="AB164" s="233"/>
      <c r="AC164" s="449"/>
      <c r="AD164" s="406"/>
      <c r="AE164" s="67"/>
      <c r="AF164" s="232"/>
      <c r="AG164" s="232"/>
      <c r="AH164" s="232"/>
      <c r="AI164" s="662"/>
      <c r="AJ164" s="67"/>
      <c r="AK164" s="67"/>
      <c r="AL164" s="67"/>
      <c r="AM164" s="67"/>
      <c r="AN164" s="67"/>
      <c r="AO164" s="67"/>
      <c r="AP164" s="67"/>
      <c r="AQ164" s="67"/>
      <c r="AR164" s="67"/>
      <c r="AS164" s="67"/>
      <c r="AT164" s="67"/>
      <c r="AU164" s="406"/>
      <c r="AV164" s="67"/>
      <c r="AW164" s="67"/>
      <c r="AX164" s="67"/>
      <c r="AY164" s="67"/>
      <c r="AZ164" s="232"/>
      <c r="BA164" s="232"/>
      <c r="BB164" s="448"/>
      <c r="BC164" s="67"/>
      <c r="BD164" s="67"/>
      <c r="BE164" s="67"/>
      <c r="BF164" s="67"/>
      <c r="BG164" s="233"/>
      <c r="BH164" s="997">
        <f t="shared" si="25"/>
        <v>0</v>
      </c>
      <c r="BI164" s="1018">
        <f t="shared" si="26"/>
        <v>0</v>
      </c>
      <c r="BJ164" s="98"/>
      <c r="BL164" s="66" t="s">
        <v>120</v>
      </c>
      <c r="BM164" s="66" t="s">
        <v>82</v>
      </c>
      <c r="BN164" s="67" t="s">
        <v>515</v>
      </c>
      <c r="BO164" s="232">
        <v>2015</v>
      </c>
    </row>
    <row r="165" spans="3:67" ht="17.25" customHeight="1" x14ac:dyDescent="0.25">
      <c r="C165" s="610" t="s">
        <v>368</v>
      </c>
      <c r="D165" s="611">
        <v>18</v>
      </c>
      <c r="E165" s="1140" t="s">
        <v>7</v>
      </c>
      <c r="F165" s="66" t="s">
        <v>387</v>
      </c>
      <c r="G165" s="66" t="s">
        <v>484</v>
      </c>
      <c r="H165" s="67" t="s">
        <v>515</v>
      </c>
      <c r="I165" s="232">
        <v>2013</v>
      </c>
      <c r="J165" s="450"/>
      <c r="K165" s="69"/>
      <c r="L165" s="69"/>
      <c r="M165" s="69"/>
      <c r="N165" s="69"/>
      <c r="O165" s="69"/>
      <c r="P165" s="69"/>
      <c r="Q165" s="69"/>
      <c r="R165" s="69"/>
      <c r="S165" s="69"/>
      <c r="T165" s="69"/>
      <c r="U165" s="234"/>
      <c r="V165" s="69"/>
      <c r="W165" s="69"/>
      <c r="X165" s="69"/>
      <c r="Y165" s="69"/>
      <c r="Z165" s="69"/>
      <c r="AA165" s="69"/>
      <c r="AB165" s="235"/>
      <c r="AC165" s="451"/>
      <c r="AD165" s="406"/>
      <c r="AE165" s="67"/>
      <c r="AF165" s="232"/>
      <c r="AG165" s="232"/>
      <c r="AH165" s="232"/>
      <c r="AI165" s="232"/>
      <c r="AJ165" s="67"/>
      <c r="AK165" s="67"/>
      <c r="AL165" s="67"/>
      <c r="AM165" s="67"/>
      <c r="AN165" s="67"/>
      <c r="AO165" s="67"/>
      <c r="AP165" s="67"/>
      <c r="AQ165" s="67"/>
      <c r="AR165" s="67"/>
      <c r="AS165" s="67"/>
      <c r="AT165" s="67"/>
      <c r="AU165" s="406"/>
      <c r="AV165" s="67"/>
      <c r="AW165" s="67"/>
      <c r="AX165" s="67"/>
      <c r="AY165" s="67"/>
      <c r="AZ165" s="232"/>
      <c r="BA165" s="232"/>
      <c r="BB165" s="448"/>
      <c r="BC165" s="67"/>
      <c r="BD165" s="67"/>
      <c r="BE165" s="67"/>
      <c r="BF165" s="67"/>
      <c r="BG165" s="233"/>
      <c r="BH165" s="997">
        <f t="shared" si="25"/>
        <v>0</v>
      </c>
      <c r="BI165" s="1018">
        <f t="shared" si="26"/>
        <v>0</v>
      </c>
      <c r="BL165" s="66" t="s">
        <v>387</v>
      </c>
      <c r="BM165" s="66" t="s">
        <v>484</v>
      </c>
      <c r="BN165" s="67" t="s">
        <v>515</v>
      </c>
      <c r="BO165" s="232">
        <v>2013</v>
      </c>
    </row>
    <row r="166" spans="3:67" ht="17.25" customHeight="1" thickBot="1" x14ac:dyDescent="0.3">
      <c r="C166" s="610" t="s">
        <v>369</v>
      </c>
      <c r="D166" s="611">
        <v>19</v>
      </c>
      <c r="E166" s="1142" t="s">
        <v>13</v>
      </c>
      <c r="F166" s="521" t="s">
        <v>521</v>
      </c>
      <c r="G166" s="521" t="s">
        <v>126</v>
      </c>
      <c r="H166" s="67" t="s">
        <v>515</v>
      </c>
      <c r="I166" s="484">
        <v>2009</v>
      </c>
      <c r="J166" s="522"/>
      <c r="K166" s="523"/>
      <c r="L166" s="523"/>
      <c r="M166" s="523"/>
      <c r="N166" s="523"/>
      <c r="O166" s="523"/>
      <c r="P166" s="523"/>
      <c r="Q166" s="523"/>
      <c r="R166" s="523"/>
      <c r="S166" s="523"/>
      <c r="T166" s="523"/>
      <c r="U166" s="484"/>
      <c r="V166" s="523"/>
      <c r="W166" s="523"/>
      <c r="X166" s="523"/>
      <c r="Y166" s="523"/>
      <c r="Z166" s="523"/>
      <c r="AA166" s="523"/>
      <c r="AB166" s="524"/>
      <c r="AC166" s="525"/>
      <c r="AD166" s="526"/>
      <c r="AE166" s="523"/>
      <c r="AF166" s="484"/>
      <c r="AG166" s="484"/>
      <c r="AH166" s="484"/>
      <c r="AI166" s="484"/>
      <c r="AJ166" s="523"/>
      <c r="AK166" s="523"/>
      <c r="AL166" s="523"/>
      <c r="AM166" s="523"/>
      <c r="AN166" s="523"/>
      <c r="AO166" s="523"/>
      <c r="AP166" s="523"/>
      <c r="AQ166" s="523"/>
      <c r="AR166" s="523"/>
      <c r="AS166" s="523"/>
      <c r="AT166" s="523"/>
      <c r="AU166" s="526"/>
      <c r="AV166" s="523"/>
      <c r="AW166" s="523"/>
      <c r="AX166" s="523"/>
      <c r="AY166" s="523"/>
      <c r="AZ166" s="484"/>
      <c r="BA166" s="484"/>
      <c r="BB166" s="450"/>
      <c r="BC166" s="69"/>
      <c r="BD166" s="69"/>
      <c r="BE166" s="69"/>
      <c r="BF166" s="69"/>
      <c r="BG166" s="235"/>
      <c r="BH166" s="997">
        <f t="shared" si="25"/>
        <v>0</v>
      </c>
      <c r="BI166" s="1018">
        <f t="shared" si="26"/>
        <v>0</v>
      </c>
      <c r="BJ166" s="97"/>
      <c r="BK166" s="97"/>
      <c r="BL166" s="521" t="s">
        <v>521</v>
      </c>
      <c r="BM166" s="521" t="s">
        <v>126</v>
      </c>
      <c r="BN166" s="67" t="s">
        <v>515</v>
      </c>
      <c r="BO166" s="484">
        <v>2009</v>
      </c>
    </row>
    <row r="167" spans="3:67" ht="17.25" customHeight="1" thickBot="1" x14ac:dyDescent="0.3">
      <c r="C167" s="610" t="s">
        <v>370</v>
      </c>
      <c r="D167" s="613">
        <v>20</v>
      </c>
      <c r="E167" s="1143" t="s">
        <v>13</v>
      </c>
      <c r="F167" s="999" t="s">
        <v>175</v>
      </c>
      <c r="G167" s="999" t="s">
        <v>81</v>
      </c>
      <c r="H167" s="500" t="s">
        <v>515</v>
      </c>
      <c r="I167" s="1000">
        <v>2013</v>
      </c>
      <c r="J167" s="499"/>
      <c r="K167" s="500"/>
      <c r="L167" s="500"/>
      <c r="M167" s="1001"/>
      <c r="N167" s="1001"/>
      <c r="O167" s="500"/>
      <c r="P167" s="500"/>
      <c r="Q167" s="500"/>
      <c r="R167" s="500"/>
      <c r="S167" s="500"/>
      <c r="T167" s="500"/>
      <c r="U167" s="1000"/>
      <c r="V167" s="500"/>
      <c r="W167" s="500"/>
      <c r="X167" s="500"/>
      <c r="Y167" s="500"/>
      <c r="Z167" s="500"/>
      <c r="AA167" s="500"/>
      <c r="AB167" s="1002"/>
      <c r="AC167" s="501"/>
      <c r="AD167" s="1003"/>
      <c r="AE167" s="500"/>
      <c r="AF167" s="1000"/>
      <c r="AG167" s="1000"/>
      <c r="AH167" s="1000"/>
      <c r="AI167" s="1000"/>
      <c r="AJ167" s="500"/>
      <c r="AK167" s="500"/>
      <c r="AL167" s="500"/>
      <c r="AM167" s="500"/>
      <c r="AN167" s="500"/>
      <c r="AO167" s="500"/>
      <c r="AP167" s="500"/>
      <c r="AQ167" s="500"/>
      <c r="AR167" s="500"/>
      <c r="AS167" s="500"/>
      <c r="AT167" s="500"/>
      <c r="AU167" s="1003"/>
      <c r="AV167" s="500"/>
      <c r="AW167" s="500"/>
      <c r="AX167" s="500"/>
      <c r="AY167" s="500"/>
      <c r="AZ167" s="1000"/>
      <c r="BA167" s="1000"/>
      <c r="BB167" s="499"/>
      <c r="BC167" s="500"/>
      <c r="BD167" s="500"/>
      <c r="BE167" s="500"/>
      <c r="BF167" s="500"/>
      <c r="BG167" s="1002"/>
      <c r="BH167" s="1828">
        <f t="shared" si="25"/>
        <v>0</v>
      </c>
      <c r="BI167" s="1144">
        <f t="shared" si="26"/>
        <v>0</v>
      </c>
      <c r="BJ167" s="813">
        <f>SUM(BI148:BI167)</f>
        <v>93</v>
      </c>
      <c r="BK167" s="515">
        <f>SUM(BH148:BH167)</f>
        <v>10350</v>
      </c>
      <c r="BL167" s="999" t="s">
        <v>175</v>
      </c>
      <c r="BM167" s="999" t="s">
        <v>81</v>
      </c>
      <c r="BN167" s="500" t="s">
        <v>515</v>
      </c>
      <c r="BO167" s="1000">
        <v>2013</v>
      </c>
    </row>
    <row r="168" spans="3:67" ht="17.25" customHeight="1" x14ac:dyDescent="0.25">
      <c r="C168" s="610" t="s">
        <v>371</v>
      </c>
      <c r="D168" s="616">
        <v>1</v>
      </c>
      <c r="E168" s="998" t="s">
        <v>9</v>
      </c>
      <c r="F168" s="56" t="s">
        <v>496</v>
      </c>
      <c r="G168" s="56" t="s">
        <v>76</v>
      </c>
      <c r="H168" s="57" t="s">
        <v>515</v>
      </c>
      <c r="I168" s="382">
        <v>2011</v>
      </c>
      <c r="J168" s="498"/>
      <c r="K168" s="57"/>
      <c r="L168" s="57"/>
      <c r="M168" s="57">
        <v>70</v>
      </c>
      <c r="N168" s="489"/>
      <c r="O168" s="57"/>
      <c r="P168" s="57"/>
      <c r="Q168" s="57"/>
      <c r="R168" s="57"/>
      <c r="S168" s="57"/>
      <c r="T168" s="57">
        <v>70</v>
      </c>
      <c r="U168" s="57">
        <v>100</v>
      </c>
      <c r="V168" s="57"/>
      <c r="W168" s="57"/>
      <c r="X168" s="57"/>
      <c r="Y168" s="57"/>
      <c r="Z168" s="57"/>
      <c r="AA168" s="57"/>
      <c r="AB168" s="57">
        <v>85</v>
      </c>
      <c r="AC168" s="491">
        <v>125</v>
      </c>
      <c r="AD168" s="492"/>
      <c r="AE168" s="57"/>
      <c r="AF168" s="382"/>
      <c r="AG168" s="382">
        <v>170</v>
      </c>
      <c r="AH168" s="382"/>
      <c r="AI168" s="382"/>
      <c r="AJ168" s="57"/>
      <c r="AK168" s="57">
        <v>170</v>
      </c>
      <c r="AL168" s="57"/>
      <c r="AM168" s="57"/>
      <c r="AN168" s="57">
        <v>75</v>
      </c>
      <c r="AO168" s="57">
        <v>150</v>
      </c>
      <c r="AP168" s="57">
        <v>150</v>
      </c>
      <c r="AQ168" s="57"/>
      <c r="AR168" s="57"/>
      <c r="AS168" s="57"/>
      <c r="AT168" s="57"/>
      <c r="AU168" s="492"/>
      <c r="AV168" s="57"/>
      <c r="AW168" s="57"/>
      <c r="AX168" s="57"/>
      <c r="AY168" s="57"/>
      <c r="AZ168" s="382"/>
      <c r="BA168" s="382"/>
      <c r="BB168" s="498">
        <v>10</v>
      </c>
      <c r="BC168" s="57">
        <v>10</v>
      </c>
      <c r="BD168" s="57">
        <v>10</v>
      </c>
      <c r="BE168" s="57">
        <v>10</v>
      </c>
      <c r="BF168" s="57">
        <v>10</v>
      </c>
      <c r="BG168" s="490">
        <v>10</v>
      </c>
      <c r="BH168" s="141">
        <f t="shared" si="25"/>
        <v>1325</v>
      </c>
      <c r="BI168" s="1088">
        <f t="shared" si="26"/>
        <v>16</v>
      </c>
      <c r="BJ168" s="98"/>
      <c r="BL168" s="56" t="s">
        <v>496</v>
      </c>
      <c r="BM168" s="56" t="s">
        <v>76</v>
      </c>
      <c r="BN168" s="57" t="s">
        <v>515</v>
      </c>
      <c r="BO168" s="382">
        <v>2011</v>
      </c>
    </row>
    <row r="169" spans="3:67" ht="17.25" customHeight="1" x14ac:dyDescent="0.25">
      <c r="C169" s="610" t="s">
        <v>372</v>
      </c>
      <c r="D169" s="611">
        <v>2</v>
      </c>
      <c r="E169" s="250" t="s">
        <v>9</v>
      </c>
      <c r="F169" s="61" t="s">
        <v>68</v>
      </c>
      <c r="G169" s="61" t="s">
        <v>69</v>
      </c>
      <c r="H169" s="62" t="s">
        <v>515</v>
      </c>
      <c r="I169" s="224">
        <v>2012</v>
      </c>
      <c r="J169" s="440"/>
      <c r="K169" s="62"/>
      <c r="L169" s="62">
        <v>95</v>
      </c>
      <c r="M169" s="62">
        <v>80</v>
      </c>
      <c r="N169" s="62"/>
      <c r="O169" s="62"/>
      <c r="P169" s="62"/>
      <c r="Q169" s="62"/>
      <c r="R169" s="62"/>
      <c r="S169" s="62"/>
      <c r="T169" s="62"/>
      <c r="U169" s="62">
        <v>90</v>
      </c>
      <c r="V169" s="62"/>
      <c r="W169" s="62"/>
      <c r="X169" s="62"/>
      <c r="Y169" s="62"/>
      <c r="Z169" s="62"/>
      <c r="AA169" s="62"/>
      <c r="AB169" s="62">
        <v>90</v>
      </c>
      <c r="AC169" s="441">
        <v>65</v>
      </c>
      <c r="AD169" s="402"/>
      <c r="AE169" s="62"/>
      <c r="AF169" s="224"/>
      <c r="AG169" s="224"/>
      <c r="AH169" s="224"/>
      <c r="AI169" s="224"/>
      <c r="AJ169" s="62"/>
      <c r="AK169" s="62">
        <v>85</v>
      </c>
      <c r="AL169" s="62"/>
      <c r="AM169" s="62"/>
      <c r="AN169" s="62">
        <v>85</v>
      </c>
      <c r="AO169" s="62">
        <v>195</v>
      </c>
      <c r="AP169" s="62">
        <v>260</v>
      </c>
      <c r="AQ169" s="62"/>
      <c r="AR169" s="62"/>
      <c r="AS169" s="62"/>
      <c r="AT169" s="62"/>
      <c r="AU169" s="402"/>
      <c r="AV169" s="62"/>
      <c r="AW169" s="62"/>
      <c r="AX169" s="62"/>
      <c r="AY169" s="62"/>
      <c r="AZ169" s="224"/>
      <c r="BA169" s="224"/>
      <c r="BB169" s="440"/>
      <c r="BC169" s="62"/>
      <c r="BD169" s="62">
        <v>10</v>
      </c>
      <c r="BE169" s="62">
        <v>10</v>
      </c>
      <c r="BF169" s="62">
        <v>10</v>
      </c>
      <c r="BG169" s="225">
        <v>10</v>
      </c>
      <c r="BH169" s="141">
        <f t="shared" si="25"/>
        <v>1175</v>
      </c>
      <c r="BI169" s="1088">
        <f t="shared" si="26"/>
        <v>13</v>
      </c>
      <c r="BJ169" s="98"/>
      <c r="BL169" s="61" t="s">
        <v>68</v>
      </c>
      <c r="BM169" s="61" t="s">
        <v>69</v>
      </c>
      <c r="BN169" s="62" t="s">
        <v>515</v>
      </c>
      <c r="BO169" s="224">
        <v>2012</v>
      </c>
    </row>
    <row r="170" spans="3:67" ht="17.25" customHeight="1" x14ac:dyDescent="0.25">
      <c r="C170" s="610" t="s">
        <v>373</v>
      </c>
      <c r="D170" s="611">
        <v>3</v>
      </c>
      <c r="E170" s="249" t="s">
        <v>9</v>
      </c>
      <c r="F170" s="59" t="s">
        <v>594</v>
      </c>
      <c r="G170" s="59" t="s">
        <v>70</v>
      </c>
      <c r="H170" s="60" t="s">
        <v>515</v>
      </c>
      <c r="I170" s="222">
        <v>2013</v>
      </c>
      <c r="J170" s="438">
        <v>100</v>
      </c>
      <c r="K170" s="60"/>
      <c r="L170" s="60">
        <v>28</v>
      </c>
      <c r="M170" s="62"/>
      <c r="N170" s="62"/>
      <c r="O170" s="60">
        <v>105</v>
      </c>
      <c r="P170" s="60"/>
      <c r="Q170" s="60">
        <v>40</v>
      </c>
      <c r="R170" s="60"/>
      <c r="S170" s="60">
        <v>125</v>
      </c>
      <c r="T170" s="60"/>
      <c r="U170" s="60">
        <v>60</v>
      </c>
      <c r="V170" s="60"/>
      <c r="W170" s="60">
        <v>105</v>
      </c>
      <c r="X170" s="60">
        <v>100</v>
      </c>
      <c r="Y170" s="60"/>
      <c r="Z170" s="60">
        <v>100</v>
      </c>
      <c r="AA170" s="60"/>
      <c r="AB170" s="60"/>
      <c r="AC170" s="439">
        <v>51</v>
      </c>
      <c r="AD170" s="401"/>
      <c r="AE170" s="60"/>
      <c r="AF170" s="222"/>
      <c r="AG170" s="222"/>
      <c r="AH170" s="222"/>
      <c r="AI170" s="222"/>
      <c r="AJ170" s="60"/>
      <c r="AK170" s="60"/>
      <c r="AL170" s="60">
        <v>135</v>
      </c>
      <c r="AM170" s="60"/>
      <c r="AN170" s="60"/>
      <c r="AO170" s="60"/>
      <c r="AP170" s="60">
        <v>68</v>
      </c>
      <c r="AQ170" s="60"/>
      <c r="AR170" s="60"/>
      <c r="AS170" s="60"/>
      <c r="AT170" s="60"/>
      <c r="AU170" s="401"/>
      <c r="AV170" s="60"/>
      <c r="AW170" s="60"/>
      <c r="AX170" s="60"/>
      <c r="AY170" s="60"/>
      <c r="AZ170" s="222"/>
      <c r="BA170" s="222"/>
      <c r="BB170" s="438"/>
      <c r="BC170" s="60"/>
      <c r="BD170" s="60"/>
      <c r="BE170" s="60"/>
      <c r="BF170" s="60">
        <v>10</v>
      </c>
      <c r="BG170" s="223">
        <v>10</v>
      </c>
      <c r="BH170" s="141">
        <f t="shared" si="25"/>
        <v>1157</v>
      </c>
      <c r="BI170" s="1088">
        <f t="shared" si="26"/>
        <v>14</v>
      </c>
      <c r="BJ170" s="98"/>
      <c r="BL170" s="59" t="s">
        <v>594</v>
      </c>
      <c r="BM170" s="59" t="s">
        <v>70</v>
      </c>
      <c r="BN170" s="60" t="s">
        <v>515</v>
      </c>
      <c r="BO170" s="222">
        <v>2013</v>
      </c>
    </row>
    <row r="171" spans="3:67" ht="17.25" customHeight="1" x14ac:dyDescent="0.25">
      <c r="C171" s="610" t="s">
        <v>374</v>
      </c>
      <c r="D171" s="611">
        <v>4</v>
      </c>
      <c r="E171" s="249" t="s">
        <v>9</v>
      </c>
      <c r="F171" s="59" t="s">
        <v>365</v>
      </c>
      <c r="G171" s="59" t="s">
        <v>128</v>
      </c>
      <c r="H171" s="60" t="s">
        <v>515</v>
      </c>
      <c r="I171" s="222">
        <v>2010</v>
      </c>
      <c r="J171" s="438"/>
      <c r="K171" s="60"/>
      <c r="L171" s="60"/>
      <c r="M171" s="60">
        <v>170</v>
      </c>
      <c r="N171" s="62"/>
      <c r="O171" s="60"/>
      <c r="P171" s="60"/>
      <c r="Q171" s="60"/>
      <c r="R171" s="60"/>
      <c r="S171" s="60"/>
      <c r="T171" s="60">
        <v>150</v>
      </c>
      <c r="U171" s="60"/>
      <c r="V171" s="60"/>
      <c r="W171" s="60"/>
      <c r="X171" s="60"/>
      <c r="Y171" s="60"/>
      <c r="Z171" s="60"/>
      <c r="AA171" s="60"/>
      <c r="AB171" s="60">
        <v>125</v>
      </c>
      <c r="AC171" s="439"/>
      <c r="AD171" s="401"/>
      <c r="AE171" s="60"/>
      <c r="AF171" s="222"/>
      <c r="AG171" s="222"/>
      <c r="AH171" s="222">
        <v>200</v>
      </c>
      <c r="AI171" s="222"/>
      <c r="AJ171" s="60"/>
      <c r="AK171" s="60"/>
      <c r="AL171" s="60"/>
      <c r="AM171" s="60"/>
      <c r="AN171" s="60">
        <v>170</v>
      </c>
      <c r="AO171" s="60">
        <v>105</v>
      </c>
      <c r="AP171" s="60"/>
      <c r="AQ171" s="60"/>
      <c r="AR171" s="60"/>
      <c r="AS171" s="60"/>
      <c r="AT171" s="60"/>
      <c r="AU171" s="401"/>
      <c r="AV171" s="60"/>
      <c r="AW171" s="60"/>
      <c r="AX171" s="60"/>
      <c r="AY171" s="60"/>
      <c r="AZ171" s="222"/>
      <c r="BA171" s="222"/>
      <c r="BB171" s="438">
        <v>10</v>
      </c>
      <c r="BC171" s="60">
        <v>10</v>
      </c>
      <c r="BD171" s="60">
        <v>10</v>
      </c>
      <c r="BE171" s="60">
        <v>10</v>
      </c>
      <c r="BF171" s="60">
        <v>10</v>
      </c>
      <c r="BG171" s="223">
        <v>10</v>
      </c>
      <c r="BH171" s="141">
        <f t="shared" si="25"/>
        <v>1040</v>
      </c>
      <c r="BI171" s="1088">
        <f t="shared" si="26"/>
        <v>12</v>
      </c>
      <c r="BL171" s="59" t="s">
        <v>365</v>
      </c>
      <c r="BM171" s="59" t="s">
        <v>128</v>
      </c>
      <c r="BN171" s="60" t="s">
        <v>515</v>
      </c>
      <c r="BO171" s="222">
        <v>2010</v>
      </c>
    </row>
    <row r="172" spans="3:67" ht="17.25" customHeight="1" x14ac:dyDescent="0.25">
      <c r="C172" s="610" t="s">
        <v>375</v>
      </c>
      <c r="D172" s="611">
        <v>5</v>
      </c>
      <c r="E172" s="249" t="s">
        <v>9</v>
      </c>
      <c r="F172" s="59" t="s">
        <v>127</v>
      </c>
      <c r="G172" s="59" t="s">
        <v>128</v>
      </c>
      <c r="H172" s="60" t="s">
        <v>515</v>
      </c>
      <c r="I172" s="222">
        <v>2009</v>
      </c>
      <c r="J172" s="438"/>
      <c r="K172" s="60"/>
      <c r="L172" s="60"/>
      <c r="M172" s="60">
        <v>135</v>
      </c>
      <c r="N172" s="60"/>
      <c r="O172" s="60"/>
      <c r="P172" s="60"/>
      <c r="Q172" s="60"/>
      <c r="R172" s="60"/>
      <c r="S172" s="60"/>
      <c r="T172" s="60">
        <v>200</v>
      </c>
      <c r="U172" s="60"/>
      <c r="V172" s="60"/>
      <c r="W172" s="60"/>
      <c r="X172" s="60"/>
      <c r="Y172" s="60"/>
      <c r="Z172" s="60"/>
      <c r="AA172" s="60"/>
      <c r="AB172" s="60">
        <v>150</v>
      </c>
      <c r="AC172" s="439"/>
      <c r="AD172" s="401"/>
      <c r="AE172" s="60"/>
      <c r="AF172" s="222"/>
      <c r="AG172" s="222"/>
      <c r="AH172" s="222">
        <v>170</v>
      </c>
      <c r="AI172" s="222"/>
      <c r="AJ172" s="60"/>
      <c r="AK172" s="60"/>
      <c r="AL172" s="60"/>
      <c r="AM172" s="60"/>
      <c r="AN172" s="60">
        <v>150</v>
      </c>
      <c r="AO172" s="60">
        <v>77</v>
      </c>
      <c r="AP172" s="60"/>
      <c r="AQ172" s="60"/>
      <c r="AR172" s="60"/>
      <c r="AS172" s="60"/>
      <c r="AT172" s="60"/>
      <c r="AU172" s="401"/>
      <c r="AV172" s="60"/>
      <c r="AW172" s="60"/>
      <c r="AX172" s="60"/>
      <c r="AY172" s="60"/>
      <c r="AZ172" s="222"/>
      <c r="BA172" s="222"/>
      <c r="BB172" s="438"/>
      <c r="BC172" s="60"/>
      <c r="BD172" s="60"/>
      <c r="BE172" s="60"/>
      <c r="BF172" s="60"/>
      <c r="BG172" s="223"/>
      <c r="BH172" s="141">
        <f t="shared" si="25"/>
        <v>942</v>
      </c>
      <c r="BI172" s="1088">
        <f t="shared" si="26"/>
        <v>6</v>
      </c>
      <c r="BL172" s="59" t="s">
        <v>127</v>
      </c>
      <c r="BM172" s="59" t="s">
        <v>128</v>
      </c>
      <c r="BN172" s="60" t="s">
        <v>515</v>
      </c>
      <c r="BO172" s="222">
        <v>2009</v>
      </c>
    </row>
    <row r="173" spans="3:67" ht="17.25" customHeight="1" x14ac:dyDescent="0.25">
      <c r="C173" s="610" t="s">
        <v>392</v>
      </c>
      <c r="D173" s="611">
        <v>6</v>
      </c>
      <c r="E173" s="249" t="s">
        <v>9</v>
      </c>
      <c r="F173" s="59" t="s">
        <v>153</v>
      </c>
      <c r="G173" s="59" t="s">
        <v>115</v>
      </c>
      <c r="H173" s="60" t="s">
        <v>515</v>
      </c>
      <c r="I173" s="222">
        <v>2013</v>
      </c>
      <c r="J173" s="438"/>
      <c r="K173" s="60">
        <v>27</v>
      </c>
      <c r="L173" s="60">
        <v>22</v>
      </c>
      <c r="M173" s="60"/>
      <c r="N173" s="62"/>
      <c r="O173" s="60">
        <v>150</v>
      </c>
      <c r="P173" s="60"/>
      <c r="Q173" s="60"/>
      <c r="R173" s="60"/>
      <c r="S173" s="60"/>
      <c r="T173" s="60"/>
      <c r="U173" s="60"/>
      <c r="V173" s="60"/>
      <c r="W173" s="60">
        <v>115</v>
      </c>
      <c r="X173" s="60"/>
      <c r="Y173" s="60">
        <v>35</v>
      </c>
      <c r="Z173" s="60"/>
      <c r="AA173" s="60">
        <v>23</v>
      </c>
      <c r="AB173" s="60"/>
      <c r="AC173" s="439"/>
      <c r="AD173" s="401"/>
      <c r="AE173" s="60"/>
      <c r="AF173" s="222">
        <v>115</v>
      </c>
      <c r="AG173" s="222"/>
      <c r="AH173" s="222"/>
      <c r="AI173" s="222"/>
      <c r="AJ173" s="60"/>
      <c r="AK173" s="60"/>
      <c r="AL173" s="60">
        <v>125</v>
      </c>
      <c r="AM173" s="60"/>
      <c r="AN173" s="60"/>
      <c r="AO173" s="60"/>
      <c r="AP173" s="60">
        <v>59</v>
      </c>
      <c r="AQ173" s="60"/>
      <c r="AR173" s="60"/>
      <c r="AS173" s="60"/>
      <c r="AT173" s="60"/>
      <c r="AU173" s="401"/>
      <c r="AV173" s="60"/>
      <c r="AW173" s="60"/>
      <c r="AX173" s="60"/>
      <c r="AY173" s="60"/>
      <c r="AZ173" s="222"/>
      <c r="BA173" s="222"/>
      <c r="BB173" s="438"/>
      <c r="BC173" s="60"/>
      <c r="BD173" s="60"/>
      <c r="BE173" s="60"/>
      <c r="BF173" s="60"/>
      <c r="BG173" s="223"/>
      <c r="BH173" s="141">
        <f t="shared" si="25"/>
        <v>761</v>
      </c>
      <c r="BI173" s="1088">
        <f t="shared" si="26"/>
        <v>9</v>
      </c>
      <c r="BL173" s="59" t="s">
        <v>153</v>
      </c>
      <c r="BM173" s="59" t="s">
        <v>115</v>
      </c>
      <c r="BN173" s="60" t="s">
        <v>515</v>
      </c>
      <c r="BO173" s="222">
        <v>2013</v>
      </c>
    </row>
    <row r="174" spans="3:67" ht="17.25" customHeight="1" x14ac:dyDescent="0.25">
      <c r="C174" s="610" t="s">
        <v>393</v>
      </c>
      <c r="D174" s="611">
        <v>7</v>
      </c>
      <c r="E174" s="249" t="s">
        <v>9</v>
      </c>
      <c r="F174" s="59" t="s">
        <v>557</v>
      </c>
      <c r="G174" s="59" t="s">
        <v>151</v>
      </c>
      <c r="H174" s="60" t="s">
        <v>515</v>
      </c>
      <c r="I174" s="222">
        <v>2013</v>
      </c>
      <c r="J174" s="438"/>
      <c r="K174" s="60"/>
      <c r="L174" s="60"/>
      <c r="M174" s="60"/>
      <c r="N174" s="62"/>
      <c r="O174" s="60">
        <v>170</v>
      </c>
      <c r="P174" s="60"/>
      <c r="Q174" s="60"/>
      <c r="R174" s="60"/>
      <c r="S174" s="60"/>
      <c r="T174" s="60"/>
      <c r="U174" s="60"/>
      <c r="V174" s="60"/>
      <c r="W174" s="60"/>
      <c r="X174" s="60"/>
      <c r="Y174" s="60"/>
      <c r="Z174" s="60"/>
      <c r="AA174" s="60"/>
      <c r="AB174" s="60"/>
      <c r="AC174" s="439"/>
      <c r="AD174" s="401"/>
      <c r="AE174" s="60"/>
      <c r="AF174" s="222">
        <v>150</v>
      </c>
      <c r="AG174" s="222"/>
      <c r="AH174" s="222"/>
      <c r="AI174" s="222"/>
      <c r="AJ174" s="60"/>
      <c r="AK174" s="60"/>
      <c r="AL174" s="60">
        <v>150</v>
      </c>
      <c r="AM174" s="60"/>
      <c r="AN174" s="60"/>
      <c r="AO174" s="60"/>
      <c r="AP174" s="60">
        <v>63</v>
      </c>
      <c r="AQ174" s="60"/>
      <c r="AR174" s="60"/>
      <c r="AS174" s="60"/>
      <c r="AT174" s="60"/>
      <c r="AU174" s="401"/>
      <c r="AV174" s="60"/>
      <c r="AW174" s="60"/>
      <c r="AX174" s="60"/>
      <c r="AY174" s="60"/>
      <c r="AZ174" s="222"/>
      <c r="BA174" s="222"/>
      <c r="BB174" s="438"/>
      <c r="BC174" s="60"/>
      <c r="BD174" s="60"/>
      <c r="BE174" s="60"/>
      <c r="BF174" s="60"/>
      <c r="BG174" s="223"/>
      <c r="BH174" s="141">
        <f t="shared" si="25"/>
        <v>573</v>
      </c>
      <c r="BI174" s="1088">
        <f t="shared" si="26"/>
        <v>4</v>
      </c>
      <c r="BL174" s="59" t="s">
        <v>557</v>
      </c>
      <c r="BM174" s="59" t="s">
        <v>151</v>
      </c>
      <c r="BN174" s="60" t="s">
        <v>515</v>
      </c>
      <c r="BO174" s="222">
        <v>2013</v>
      </c>
    </row>
    <row r="175" spans="3:67" ht="17.25" customHeight="1" x14ac:dyDescent="0.25">
      <c r="C175" s="610" t="s">
        <v>394</v>
      </c>
      <c r="D175" s="611">
        <v>8</v>
      </c>
      <c r="E175" s="249" t="s">
        <v>9</v>
      </c>
      <c r="F175" s="59" t="s">
        <v>557</v>
      </c>
      <c r="G175" s="59" t="s">
        <v>179</v>
      </c>
      <c r="H175" s="60" t="s">
        <v>515</v>
      </c>
      <c r="I175" s="222">
        <v>2011</v>
      </c>
      <c r="J175" s="438"/>
      <c r="K175" s="60"/>
      <c r="L175" s="60"/>
      <c r="M175" s="60"/>
      <c r="N175" s="62"/>
      <c r="O175" s="60"/>
      <c r="P175" s="60"/>
      <c r="Q175" s="60"/>
      <c r="R175" s="60"/>
      <c r="S175" s="60"/>
      <c r="T175" s="60"/>
      <c r="U175" s="60"/>
      <c r="V175" s="60"/>
      <c r="W175" s="60"/>
      <c r="X175" s="60"/>
      <c r="Y175" s="60"/>
      <c r="Z175" s="60"/>
      <c r="AA175" s="60"/>
      <c r="AB175" s="60"/>
      <c r="AC175" s="439"/>
      <c r="AD175" s="401"/>
      <c r="AE175" s="60"/>
      <c r="AF175" s="222"/>
      <c r="AG175" s="222">
        <v>57</v>
      </c>
      <c r="AH175" s="222"/>
      <c r="AI175" s="222"/>
      <c r="AJ175" s="60"/>
      <c r="AK175" s="60">
        <v>80</v>
      </c>
      <c r="AL175" s="60"/>
      <c r="AM175" s="60"/>
      <c r="AN175" s="60">
        <v>95</v>
      </c>
      <c r="AO175" s="60"/>
      <c r="AP175" s="60">
        <v>98</v>
      </c>
      <c r="AQ175" s="60"/>
      <c r="AR175" s="60"/>
      <c r="AS175" s="60"/>
      <c r="AT175" s="60"/>
      <c r="AU175" s="401"/>
      <c r="AV175" s="60"/>
      <c r="AW175" s="60"/>
      <c r="AX175" s="60"/>
      <c r="AY175" s="60"/>
      <c r="AZ175" s="222"/>
      <c r="BA175" s="222"/>
      <c r="BB175" s="438"/>
      <c r="BC175" s="60"/>
      <c r="BD175" s="60"/>
      <c r="BE175" s="60"/>
      <c r="BF175" s="60"/>
      <c r="BG175" s="223"/>
      <c r="BH175" s="141">
        <f t="shared" si="25"/>
        <v>370</v>
      </c>
      <c r="BI175" s="1088">
        <f t="shared" si="26"/>
        <v>4</v>
      </c>
      <c r="BL175" s="59" t="s">
        <v>557</v>
      </c>
      <c r="BM175" s="59" t="s">
        <v>179</v>
      </c>
      <c r="BN175" s="60" t="s">
        <v>515</v>
      </c>
      <c r="BO175" s="222">
        <v>2011</v>
      </c>
    </row>
    <row r="176" spans="3:67" ht="17.25" customHeight="1" x14ac:dyDescent="0.25">
      <c r="C176" s="610" t="s">
        <v>395</v>
      </c>
      <c r="D176" s="611">
        <v>9</v>
      </c>
      <c r="E176" s="249" t="s">
        <v>9</v>
      </c>
      <c r="F176" s="59" t="s">
        <v>153</v>
      </c>
      <c r="G176" s="59" t="s">
        <v>90</v>
      </c>
      <c r="H176" s="60" t="s">
        <v>515</v>
      </c>
      <c r="I176" s="222">
        <v>2007</v>
      </c>
      <c r="J176" s="438"/>
      <c r="K176" s="60"/>
      <c r="L176" s="60"/>
      <c r="M176" s="60">
        <v>200</v>
      </c>
      <c r="N176" s="62"/>
      <c r="O176" s="60"/>
      <c r="P176" s="60"/>
      <c r="Q176" s="60"/>
      <c r="R176" s="60"/>
      <c r="S176" s="60"/>
      <c r="T176" s="60"/>
      <c r="U176" s="60"/>
      <c r="V176" s="60"/>
      <c r="W176" s="60"/>
      <c r="X176" s="60"/>
      <c r="Y176" s="60"/>
      <c r="Z176" s="60"/>
      <c r="AA176" s="60"/>
      <c r="AB176" s="60"/>
      <c r="AC176" s="439"/>
      <c r="AD176" s="401"/>
      <c r="AE176" s="60"/>
      <c r="AF176" s="222"/>
      <c r="AG176" s="222"/>
      <c r="AH176" s="222"/>
      <c r="AI176" s="222"/>
      <c r="AJ176" s="60"/>
      <c r="AK176" s="60"/>
      <c r="AL176" s="60"/>
      <c r="AM176" s="60"/>
      <c r="AN176" s="60"/>
      <c r="AO176" s="60">
        <v>140</v>
      </c>
      <c r="AP176" s="60"/>
      <c r="AQ176" s="60"/>
      <c r="AR176" s="60"/>
      <c r="AS176" s="60"/>
      <c r="AT176" s="60"/>
      <c r="AU176" s="401"/>
      <c r="AV176" s="60"/>
      <c r="AW176" s="60"/>
      <c r="AX176" s="60"/>
      <c r="AY176" s="60"/>
      <c r="AZ176" s="222"/>
      <c r="BA176" s="222"/>
      <c r="BB176" s="438"/>
      <c r="BC176" s="60"/>
      <c r="BD176" s="60"/>
      <c r="BE176" s="60"/>
      <c r="BF176" s="60"/>
      <c r="BG176" s="223">
        <v>10</v>
      </c>
      <c r="BH176" s="141">
        <f t="shared" si="25"/>
        <v>370</v>
      </c>
      <c r="BI176" s="1088">
        <f t="shared" si="26"/>
        <v>3</v>
      </c>
      <c r="BL176" s="59" t="s">
        <v>153</v>
      </c>
      <c r="BM176" s="59" t="s">
        <v>90</v>
      </c>
      <c r="BN176" s="60" t="s">
        <v>515</v>
      </c>
      <c r="BO176" s="222">
        <v>2007</v>
      </c>
    </row>
    <row r="177" spans="3:67" ht="17.25" customHeight="1" x14ac:dyDescent="0.25">
      <c r="C177" s="610" t="s">
        <v>396</v>
      </c>
      <c r="D177" s="611">
        <v>10</v>
      </c>
      <c r="E177" s="249" t="s">
        <v>9</v>
      </c>
      <c r="F177" s="59" t="s">
        <v>492</v>
      </c>
      <c r="G177" s="59" t="s">
        <v>82</v>
      </c>
      <c r="H177" s="60" t="s">
        <v>515</v>
      </c>
      <c r="I177" s="222">
        <v>2009</v>
      </c>
      <c r="J177" s="438"/>
      <c r="K177" s="60"/>
      <c r="L177" s="60"/>
      <c r="M177" s="60"/>
      <c r="N177" s="62"/>
      <c r="O177" s="60"/>
      <c r="P177" s="60"/>
      <c r="Q177" s="60"/>
      <c r="R177" s="60"/>
      <c r="S177" s="60"/>
      <c r="T177" s="60"/>
      <c r="U177" s="60"/>
      <c r="V177" s="60"/>
      <c r="W177" s="60"/>
      <c r="X177" s="60"/>
      <c r="Y177" s="60"/>
      <c r="Z177" s="60"/>
      <c r="AA177" s="60"/>
      <c r="AB177" s="60"/>
      <c r="AC177" s="439"/>
      <c r="AD177" s="401"/>
      <c r="AE177" s="60"/>
      <c r="AF177" s="222"/>
      <c r="AG177" s="222"/>
      <c r="AH177" s="222">
        <v>125</v>
      </c>
      <c r="AI177" s="222"/>
      <c r="AJ177" s="60"/>
      <c r="AK177" s="60"/>
      <c r="AL177" s="60"/>
      <c r="AM177" s="60"/>
      <c r="AN177" s="60">
        <v>100</v>
      </c>
      <c r="AO177" s="60">
        <v>86</v>
      </c>
      <c r="AP177" s="60"/>
      <c r="AQ177" s="60"/>
      <c r="AR177" s="60"/>
      <c r="AS177" s="60"/>
      <c r="AT177" s="60"/>
      <c r="AU177" s="401"/>
      <c r="AV177" s="60"/>
      <c r="AW177" s="60"/>
      <c r="AX177" s="60"/>
      <c r="AY177" s="60"/>
      <c r="AZ177" s="222"/>
      <c r="BA177" s="222"/>
      <c r="BB177" s="438"/>
      <c r="BC177" s="60"/>
      <c r="BD177" s="60"/>
      <c r="BE177" s="60"/>
      <c r="BF177" s="60"/>
      <c r="BG177" s="223"/>
      <c r="BH177" s="141">
        <f t="shared" si="25"/>
        <v>341</v>
      </c>
      <c r="BI177" s="1088">
        <f t="shared" si="26"/>
        <v>3</v>
      </c>
      <c r="BL177" s="59" t="s">
        <v>492</v>
      </c>
      <c r="BM177" s="59" t="s">
        <v>82</v>
      </c>
      <c r="BN177" s="60" t="s">
        <v>515</v>
      </c>
      <c r="BO177" s="222">
        <v>2009</v>
      </c>
    </row>
    <row r="178" spans="3:67" ht="17.25" customHeight="1" x14ac:dyDescent="0.25">
      <c r="C178" s="610" t="s">
        <v>397</v>
      </c>
      <c r="D178" s="611">
        <v>11</v>
      </c>
      <c r="E178" s="250" t="s">
        <v>9</v>
      </c>
      <c r="F178" s="61" t="s">
        <v>593</v>
      </c>
      <c r="G178" s="61" t="s">
        <v>156</v>
      </c>
      <c r="H178" s="62" t="s">
        <v>515</v>
      </c>
      <c r="I178" s="224">
        <v>2011</v>
      </c>
      <c r="J178" s="440"/>
      <c r="K178" s="62">
        <v>26</v>
      </c>
      <c r="L178" s="62"/>
      <c r="M178" s="62"/>
      <c r="N178" s="62"/>
      <c r="O178" s="62"/>
      <c r="P178" s="62"/>
      <c r="Q178" s="62"/>
      <c r="R178" s="62"/>
      <c r="S178" s="62"/>
      <c r="T178" s="62"/>
      <c r="U178" s="62"/>
      <c r="V178" s="62"/>
      <c r="W178" s="62"/>
      <c r="X178" s="62"/>
      <c r="Y178" s="62"/>
      <c r="Z178" s="62"/>
      <c r="AA178" s="62"/>
      <c r="AB178" s="62"/>
      <c r="AC178" s="441"/>
      <c r="AD178" s="402"/>
      <c r="AE178" s="62"/>
      <c r="AF178" s="62"/>
      <c r="AG178" s="62"/>
      <c r="AH178" s="62"/>
      <c r="AI178" s="62"/>
      <c r="AJ178" s="62"/>
      <c r="AK178" s="62">
        <v>48</v>
      </c>
      <c r="AL178" s="62"/>
      <c r="AM178" s="62"/>
      <c r="AN178" s="62"/>
      <c r="AO178" s="62"/>
      <c r="AP178" s="62">
        <v>150</v>
      </c>
      <c r="AQ178" s="62"/>
      <c r="AR178" s="62"/>
      <c r="AS178" s="62"/>
      <c r="AT178" s="62"/>
      <c r="AU178" s="402"/>
      <c r="AV178" s="62"/>
      <c r="AW178" s="62"/>
      <c r="AX178" s="62"/>
      <c r="AY178" s="62"/>
      <c r="AZ178" s="62"/>
      <c r="BA178" s="62"/>
      <c r="BB178" s="440"/>
      <c r="BC178" s="62"/>
      <c r="BD178" s="62"/>
      <c r="BE178" s="62"/>
      <c r="BF178" s="62"/>
      <c r="BG178" s="225"/>
      <c r="BH178" s="141">
        <f t="shared" si="25"/>
        <v>254</v>
      </c>
      <c r="BI178" s="1088">
        <f t="shared" si="26"/>
        <v>3</v>
      </c>
      <c r="BL178" s="61" t="s">
        <v>593</v>
      </c>
      <c r="BM178" s="61" t="s">
        <v>156</v>
      </c>
      <c r="BN178" s="62" t="s">
        <v>515</v>
      </c>
      <c r="BO178" s="224">
        <v>2011</v>
      </c>
    </row>
    <row r="179" spans="3:67" ht="17.25" customHeight="1" x14ac:dyDescent="0.25">
      <c r="C179" s="610" t="s">
        <v>401</v>
      </c>
      <c r="D179" s="611">
        <v>12</v>
      </c>
      <c r="E179" s="249" t="s">
        <v>9</v>
      </c>
      <c r="F179" s="59" t="s">
        <v>524</v>
      </c>
      <c r="G179" s="59" t="s">
        <v>144</v>
      </c>
      <c r="H179" s="60" t="s">
        <v>515</v>
      </c>
      <c r="I179" s="222">
        <v>2010</v>
      </c>
      <c r="J179" s="438"/>
      <c r="K179" s="60"/>
      <c r="L179" s="60"/>
      <c r="M179" s="60">
        <v>48</v>
      </c>
      <c r="N179" s="62"/>
      <c r="O179" s="60"/>
      <c r="P179" s="60"/>
      <c r="Q179" s="60"/>
      <c r="R179" s="60"/>
      <c r="S179" s="60"/>
      <c r="T179" s="60"/>
      <c r="U179" s="60"/>
      <c r="V179" s="60"/>
      <c r="W179" s="60"/>
      <c r="X179" s="60"/>
      <c r="Y179" s="60"/>
      <c r="Z179" s="60"/>
      <c r="AA179" s="60"/>
      <c r="AB179" s="60">
        <v>70</v>
      </c>
      <c r="AC179" s="439"/>
      <c r="AD179" s="401"/>
      <c r="AE179" s="60"/>
      <c r="AF179" s="60"/>
      <c r="AG179" s="60"/>
      <c r="AH179" s="60"/>
      <c r="AI179" s="60"/>
      <c r="AJ179" s="60"/>
      <c r="AK179" s="60"/>
      <c r="AL179" s="60"/>
      <c r="AM179" s="60"/>
      <c r="AN179" s="60"/>
      <c r="AO179" s="60"/>
      <c r="AP179" s="60"/>
      <c r="AQ179" s="60"/>
      <c r="AR179" s="60"/>
      <c r="AS179" s="60"/>
      <c r="AT179" s="60"/>
      <c r="AU179" s="401"/>
      <c r="AV179" s="60"/>
      <c r="AW179" s="60"/>
      <c r="AX179" s="60"/>
      <c r="AY179" s="60"/>
      <c r="AZ179" s="60"/>
      <c r="BA179" s="60"/>
      <c r="BB179" s="438"/>
      <c r="BC179" s="60"/>
      <c r="BD179" s="60"/>
      <c r="BE179" s="60"/>
      <c r="BF179" s="60"/>
      <c r="BG179" s="223"/>
      <c r="BH179" s="141">
        <f t="shared" si="25"/>
        <v>138</v>
      </c>
      <c r="BI179" s="1088">
        <f t="shared" si="26"/>
        <v>2</v>
      </c>
      <c r="BL179" s="59" t="s">
        <v>524</v>
      </c>
      <c r="BM179" s="59" t="s">
        <v>144</v>
      </c>
      <c r="BN179" s="60" t="s">
        <v>515</v>
      </c>
      <c r="BO179" s="222">
        <v>2010</v>
      </c>
    </row>
    <row r="180" spans="3:67" ht="17.25" customHeight="1" x14ac:dyDescent="0.25">
      <c r="C180" s="610" t="s">
        <v>402</v>
      </c>
      <c r="D180" s="611">
        <v>13</v>
      </c>
      <c r="E180" s="249" t="s">
        <v>9</v>
      </c>
      <c r="F180" s="59" t="s">
        <v>685</v>
      </c>
      <c r="G180" s="59" t="s">
        <v>70</v>
      </c>
      <c r="H180" s="60" t="s">
        <v>515</v>
      </c>
      <c r="I180" s="222">
        <v>2012</v>
      </c>
      <c r="J180" s="438"/>
      <c r="K180" s="60">
        <v>33</v>
      </c>
      <c r="L180" s="60"/>
      <c r="M180" s="60"/>
      <c r="N180" s="62"/>
      <c r="O180" s="60"/>
      <c r="P180" s="60"/>
      <c r="Q180" s="60"/>
      <c r="R180" s="60"/>
      <c r="S180" s="60"/>
      <c r="T180" s="60"/>
      <c r="U180" s="60"/>
      <c r="V180" s="60"/>
      <c r="W180" s="60"/>
      <c r="X180" s="60"/>
      <c r="Y180" s="60"/>
      <c r="Z180" s="60"/>
      <c r="AA180" s="60">
        <v>17</v>
      </c>
      <c r="AB180" s="60"/>
      <c r="AC180" s="439"/>
      <c r="AD180" s="401"/>
      <c r="AE180" s="60"/>
      <c r="AF180" s="60"/>
      <c r="AG180" s="60"/>
      <c r="AH180" s="60"/>
      <c r="AI180" s="60"/>
      <c r="AJ180" s="60"/>
      <c r="AK180" s="60"/>
      <c r="AL180" s="60"/>
      <c r="AM180" s="60"/>
      <c r="AN180" s="60"/>
      <c r="AO180" s="60"/>
      <c r="AP180" s="60">
        <v>45</v>
      </c>
      <c r="AQ180" s="60"/>
      <c r="AR180" s="60"/>
      <c r="AS180" s="60"/>
      <c r="AT180" s="60"/>
      <c r="AU180" s="401"/>
      <c r="AV180" s="60"/>
      <c r="AW180" s="60"/>
      <c r="AX180" s="60"/>
      <c r="AY180" s="60"/>
      <c r="AZ180" s="60"/>
      <c r="BA180" s="60"/>
      <c r="BB180" s="438"/>
      <c r="BC180" s="60"/>
      <c r="BD180" s="60"/>
      <c r="BE180" s="60"/>
      <c r="BF180" s="60"/>
      <c r="BG180" s="223"/>
      <c r="BH180" s="141">
        <f t="shared" si="25"/>
        <v>125</v>
      </c>
      <c r="BI180" s="1088">
        <f t="shared" si="26"/>
        <v>3</v>
      </c>
      <c r="BL180" s="59" t="s">
        <v>685</v>
      </c>
      <c r="BM180" s="59" t="s">
        <v>70</v>
      </c>
      <c r="BN180" s="60" t="s">
        <v>515</v>
      </c>
      <c r="BO180" s="222">
        <v>2012</v>
      </c>
    </row>
    <row r="181" spans="3:67" ht="17.25" customHeight="1" x14ac:dyDescent="0.25">
      <c r="C181" s="610" t="s">
        <v>403</v>
      </c>
      <c r="D181" s="611">
        <v>14</v>
      </c>
      <c r="E181" s="249" t="s">
        <v>9</v>
      </c>
      <c r="F181" s="59" t="s">
        <v>844</v>
      </c>
      <c r="G181" s="59" t="s">
        <v>845</v>
      </c>
      <c r="H181" s="60" t="s">
        <v>515</v>
      </c>
      <c r="I181" s="222">
        <v>2011</v>
      </c>
      <c r="J181" s="438"/>
      <c r="K181" s="60"/>
      <c r="L181" s="60">
        <v>51</v>
      </c>
      <c r="M181" s="60"/>
      <c r="N181" s="62"/>
      <c r="O181" s="60"/>
      <c r="P181" s="60"/>
      <c r="Q181" s="60"/>
      <c r="R181" s="60"/>
      <c r="S181" s="60"/>
      <c r="T181" s="60"/>
      <c r="U181" s="60"/>
      <c r="V181" s="60"/>
      <c r="W181" s="60"/>
      <c r="X181" s="60"/>
      <c r="Y181" s="60"/>
      <c r="Z181" s="60"/>
      <c r="AA181" s="60"/>
      <c r="AB181" s="60"/>
      <c r="AC181" s="439"/>
      <c r="AD181" s="401"/>
      <c r="AE181" s="60"/>
      <c r="AF181" s="60"/>
      <c r="AG181" s="60"/>
      <c r="AH181" s="60"/>
      <c r="AI181" s="60"/>
      <c r="AJ181" s="60"/>
      <c r="AK181" s="60"/>
      <c r="AL181" s="60"/>
      <c r="AM181" s="60"/>
      <c r="AN181" s="60"/>
      <c r="AO181" s="60"/>
      <c r="AP181" s="60"/>
      <c r="AQ181" s="60"/>
      <c r="AR181" s="60"/>
      <c r="AS181" s="60"/>
      <c r="AT181" s="60"/>
      <c r="AU181" s="401"/>
      <c r="AV181" s="60"/>
      <c r="AW181" s="60"/>
      <c r="AX181" s="60"/>
      <c r="AY181" s="60"/>
      <c r="AZ181" s="60"/>
      <c r="BA181" s="60"/>
      <c r="BB181" s="438"/>
      <c r="BC181" s="60"/>
      <c r="BD181" s="60"/>
      <c r="BE181" s="60"/>
      <c r="BF181" s="60"/>
      <c r="BG181" s="223"/>
      <c r="BH181" s="141">
        <f t="shared" si="25"/>
        <v>61</v>
      </c>
      <c r="BI181" s="1088">
        <f t="shared" si="26"/>
        <v>1</v>
      </c>
      <c r="BL181" s="59" t="s">
        <v>844</v>
      </c>
      <c r="BM181" s="59" t="s">
        <v>845</v>
      </c>
      <c r="BN181" s="60" t="s">
        <v>515</v>
      </c>
      <c r="BO181" s="222">
        <v>2011</v>
      </c>
    </row>
    <row r="182" spans="3:67" ht="17.25" customHeight="1" x14ac:dyDescent="0.25">
      <c r="C182" s="610" t="s">
        <v>404</v>
      </c>
      <c r="D182" s="611">
        <v>15</v>
      </c>
      <c r="E182" s="249" t="s">
        <v>9</v>
      </c>
      <c r="F182" s="59" t="s">
        <v>532</v>
      </c>
      <c r="G182" s="59" t="s">
        <v>113</v>
      </c>
      <c r="H182" s="60" t="s">
        <v>516</v>
      </c>
      <c r="I182" s="222">
        <v>2012</v>
      </c>
      <c r="J182" s="438"/>
      <c r="K182" s="60">
        <v>30</v>
      </c>
      <c r="L182" s="60"/>
      <c r="M182" s="60"/>
      <c r="N182" s="62"/>
      <c r="O182" s="60"/>
      <c r="P182" s="60"/>
      <c r="Q182" s="60"/>
      <c r="R182" s="60"/>
      <c r="S182" s="60"/>
      <c r="T182" s="60"/>
      <c r="U182" s="60"/>
      <c r="V182" s="60"/>
      <c r="W182" s="60"/>
      <c r="X182" s="60"/>
      <c r="Y182" s="60"/>
      <c r="Z182" s="60"/>
      <c r="AA182" s="60"/>
      <c r="AB182" s="60"/>
      <c r="AC182" s="439"/>
      <c r="AD182" s="401"/>
      <c r="AE182" s="60"/>
      <c r="AF182" s="60"/>
      <c r="AG182" s="60"/>
      <c r="AH182" s="60"/>
      <c r="AI182" s="60"/>
      <c r="AJ182" s="60"/>
      <c r="AK182" s="60"/>
      <c r="AL182" s="60"/>
      <c r="AM182" s="60"/>
      <c r="AN182" s="60"/>
      <c r="AO182" s="60"/>
      <c r="AP182" s="60"/>
      <c r="AQ182" s="60"/>
      <c r="AR182" s="60"/>
      <c r="AS182" s="60"/>
      <c r="AT182" s="60"/>
      <c r="AU182" s="401"/>
      <c r="AV182" s="60"/>
      <c r="AW182" s="60"/>
      <c r="AX182" s="60"/>
      <c r="AY182" s="60"/>
      <c r="AZ182" s="60"/>
      <c r="BA182" s="60"/>
      <c r="BB182" s="438"/>
      <c r="BC182" s="60"/>
      <c r="BD182" s="60"/>
      <c r="BE182" s="60"/>
      <c r="BF182" s="60"/>
      <c r="BG182" s="223"/>
      <c r="BH182" s="141">
        <f t="shared" si="25"/>
        <v>40</v>
      </c>
      <c r="BI182" s="1088">
        <f t="shared" si="26"/>
        <v>1</v>
      </c>
      <c r="BL182" s="59" t="s">
        <v>532</v>
      </c>
      <c r="BM182" s="59" t="s">
        <v>113</v>
      </c>
      <c r="BN182" s="60" t="s">
        <v>516</v>
      </c>
      <c r="BO182" s="222">
        <v>2012</v>
      </c>
    </row>
    <row r="183" spans="3:67" ht="17.25" customHeight="1" x14ac:dyDescent="0.25">
      <c r="C183" s="610" t="s">
        <v>405</v>
      </c>
      <c r="D183" s="611">
        <v>16</v>
      </c>
      <c r="E183" s="2002" t="s">
        <v>9</v>
      </c>
      <c r="F183" s="2003" t="s">
        <v>146</v>
      </c>
      <c r="G183" s="2003" t="s">
        <v>90</v>
      </c>
      <c r="H183" s="2004" t="s">
        <v>515</v>
      </c>
      <c r="I183" s="2005">
        <v>2010</v>
      </c>
      <c r="J183" s="438"/>
      <c r="K183" s="60"/>
      <c r="L183" s="60"/>
      <c r="M183" s="60"/>
      <c r="N183" s="62"/>
      <c r="O183" s="60"/>
      <c r="P183" s="60"/>
      <c r="Q183" s="60"/>
      <c r="R183" s="60"/>
      <c r="S183" s="60"/>
      <c r="T183" s="60"/>
      <c r="U183" s="60"/>
      <c r="V183" s="60"/>
      <c r="W183" s="60"/>
      <c r="X183" s="60"/>
      <c r="Y183" s="60"/>
      <c r="Z183" s="60"/>
      <c r="AA183" s="60"/>
      <c r="AB183" s="60"/>
      <c r="AC183" s="439"/>
      <c r="AD183" s="401"/>
      <c r="AE183" s="60"/>
      <c r="AF183" s="60"/>
      <c r="AG183" s="60"/>
      <c r="AH183" s="60"/>
      <c r="AI183" s="60"/>
      <c r="AJ183" s="60"/>
      <c r="AK183" s="60"/>
      <c r="AL183" s="60"/>
      <c r="AM183" s="60"/>
      <c r="AN183" s="60"/>
      <c r="AO183" s="60"/>
      <c r="AP183" s="60"/>
      <c r="AQ183" s="60"/>
      <c r="AR183" s="60"/>
      <c r="AS183" s="60"/>
      <c r="AT183" s="60"/>
      <c r="AU183" s="401"/>
      <c r="AV183" s="60"/>
      <c r="AW183" s="60"/>
      <c r="AX183" s="60"/>
      <c r="AY183" s="60"/>
      <c r="AZ183" s="60"/>
      <c r="BA183" s="60"/>
      <c r="BB183" s="438"/>
      <c r="BC183" s="60"/>
      <c r="BD183" s="60"/>
      <c r="BE183" s="60"/>
      <c r="BF183" s="60"/>
      <c r="BG183" s="223"/>
      <c r="BH183" s="141">
        <f t="shared" si="25"/>
        <v>0</v>
      </c>
      <c r="BI183" s="1088">
        <f t="shared" si="26"/>
        <v>0</v>
      </c>
      <c r="BL183" s="2003" t="s">
        <v>146</v>
      </c>
      <c r="BM183" s="2003" t="s">
        <v>90</v>
      </c>
      <c r="BN183" s="2004" t="s">
        <v>515</v>
      </c>
      <c r="BO183" s="2005">
        <v>2010</v>
      </c>
    </row>
    <row r="184" spans="3:67" ht="17.25" customHeight="1" x14ac:dyDescent="0.25">
      <c r="C184" s="610" t="s">
        <v>406</v>
      </c>
      <c r="D184" s="611">
        <v>17</v>
      </c>
      <c r="E184" s="249" t="s">
        <v>9</v>
      </c>
      <c r="F184" s="59" t="s">
        <v>152</v>
      </c>
      <c r="G184" s="59" t="s">
        <v>144</v>
      </c>
      <c r="H184" s="60" t="s">
        <v>515</v>
      </c>
      <c r="I184" s="222">
        <v>2006</v>
      </c>
      <c r="J184" s="438"/>
      <c r="K184" s="60"/>
      <c r="L184" s="60"/>
      <c r="M184" s="60"/>
      <c r="N184" s="62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60"/>
      <c r="AA184" s="60"/>
      <c r="AB184" s="60"/>
      <c r="AC184" s="439"/>
      <c r="AD184" s="401"/>
      <c r="AE184" s="60"/>
      <c r="AF184" s="60"/>
      <c r="AG184" s="60"/>
      <c r="AH184" s="60"/>
      <c r="AI184" s="60"/>
      <c r="AJ184" s="60"/>
      <c r="AK184" s="60"/>
      <c r="AL184" s="60"/>
      <c r="AM184" s="60"/>
      <c r="AN184" s="60"/>
      <c r="AO184" s="60"/>
      <c r="AP184" s="60"/>
      <c r="AQ184" s="60"/>
      <c r="AR184" s="60"/>
      <c r="AS184" s="60"/>
      <c r="AT184" s="60"/>
      <c r="AU184" s="401"/>
      <c r="AV184" s="60"/>
      <c r="AW184" s="60"/>
      <c r="AX184" s="60"/>
      <c r="AY184" s="60"/>
      <c r="AZ184" s="60"/>
      <c r="BA184" s="60"/>
      <c r="BB184" s="438"/>
      <c r="BC184" s="60"/>
      <c r="BD184" s="60"/>
      <c r="BE184" s="60"/>
      <c r="BF184" s="60"/>
      <c r="BG184" s="223"/>
      <c r="BH184" s="141">
        <f t="shared" si="25"/>
        <v>0</v>
      </c>
      <c r="BI184" s="1088">
        <f t="shared" si="26"/>
        <v>0</v>
      </c>
      <c r="BL184" s="59" t="s">
        <v>152</v>
      </c>
      <c r="BM184" s="59" t="s">
        <v>144</v>
      </c>
      <c r="BN184" s="60" t="s">
        <v>515</v>
      </c>
      <c r="BO184" s="222">
        <v>2006</v>
      </c>
    </row>
    <row r="185" spans="3:67" ht="17.25" customHeight="1" x14ac:dyDescent="0.25">
      <c r="C185" s="610" t="s">
        <v>407</v>
      </c>
      <c r="D185" s="611">
        <v>18</v>
      </c>
      <c r="E185" s="2002" t="s">
        <v>9</v>
      </c>
      <c r="F185" s="2003" t="s">
        <v>500</v>
      </c>
      <c r="G185" s="2003" t="s">
        <v>83</v>
      </c>
      <c r="H185" s="2004" t="s">
        <v>515</v>
      </c>
      <c r="I185" s="2005">
        <v>2009</v>
      </c>
      <c r="J185" s="438"/>
      <c r="K185" s="60"/>
      <c r="L185" s="60"/>
      <c r="M185" s="60"/>
      <c r="N185" s="62"/>
      <c r="O185" s="60"/>
      <c r="P185" s="60"/>
      <c r="Q185" s="60"/>
      <c r="R185" s="60"/>
      <c r="S185" s="60"/>
      <c r="T185" s="60"/>
      <c r="U185" s="60"/>
      <c r="V185" s="60"/>
      <c r="W185" s="60"/>
      <c r="X185" s="60"/>
      <c r="Y185" s="60"/>
      <c r="Z185" s="60"/>
      <c r="AA185" s="60"/>
      <c r="AB185" s="60"/>
      <c r="AC185" s="439"/>
      <c r="AD185" s="401"/>
      <c r="AE185" s="60"/>
      <c r="AF185" s="60"/>
      <c r="AG185" s="60"/>
      <c r="AH185" s="60"/>
      <c r="AI185" s="60"/>
      <c r="AJ185" s="60"/>
      <c r="AK185" s="60"/>
      <c r="AL185" s="60"/>
      <c r="AM185" s="60"/>
      <c r="AN185" s="60"/>
      <c r="AO185" s="60"/>
      <c r="AP185" s="60"/>
      <c r="AQ185" s="60"/>
      <c r="AR185" s="60"/>
      <c r="AS185" s="60"/>
      <c r="AT185" s="60"/>
      <c r="AU185" s="401"/>
      <c r="AV185" s="60"/>
      <c r="AW185" s="60"/>
      <c r="AX185" s="60"/>
      <c r="AY185" s="60"/>
      <c r="AZ185" s="60"/>
      <c r="BA185" s="60"/>
      <c r="BB185" s="438"/>
      <c r="BC185" s="60"/>
      <c r="BD185" s="60"/>
      <c r="BE185" s="60"/>
      <c r="BF185" s="60"/>
      <c r="BG185" s="223"/>
      <c r="BH185" s="141">
        <f t="shared" si="25"/>
        <v>0</v>
      </c>
      <c r="BI185" s="1088">
        <f t="shared" si="26"/>
        <v>0</v>
      </c>
      <c r="BL185" s="2003" t="s">
        <v>500</v>
      </c>
      <c r="BM185" s="2003" t="s">
        <v>83</v>
      </c>
      <c r="BN185" s="2004" t="s">
        <v>515</v>
      </c>
      <c r="BO185" s="2005">
        <v>2009</v>
      </c>
    </row>
    <row r="186" spans="3:67" ht="17.25" customHeight="1" thickBot="1" x14ac:dyDescent="0.3">
      <c r="C186" s="610" t="s">
        <v>408</v>
      </c>
      <c r="D186" s="611">
        <v>19</v>
      </c>
      <c r="E186" s="2002" t="s">
        <v>9</v>
      </c>
      <c r="F186" s="2003" t="s">
        <v>597</v>
      </c>
      <c r="G186" s="2003" t="s">
        <v>139</v>
      </c>
      <c r="H186" s="2004" t="s">
        <v>516</v>
      </c>
      <c r="I186" s="2005">
        <v>2011</v>
      </c>
      <c r="J186" s="438"/>
      <c r="K186" s="60"/>
      <c r="L186" s="60"/>
      <c r="M186" s="60"/>
      <c r="N186" s="62"/>
      <c r="O186" s="60"/>
      <c r="P186" s="60"/>
      <c r="Q186" s="60"/>
      <c r="R186" s="60"/>
      <c r="S186" s="60"/>
      <c r="T186" s="60"/>
      <c r="U186" s="60"/>
      <c r="V186" s="60"/>
      <c r="W186" s="60"/>
      <c r="X186" s="60"/>
      <c r="Y186" s="60"/>
      <c r="Z186" s="60"/>
      <c r="AA186" s="60"/>
      <c r="AB186" s="60"/>
      <c r="AC186" s="439"/>
      <c r="AD186" s="401"/>
      <c r="AE186" s="60"/>
      <c r="AF186" s="60"/>
      <c r="AG186" s="60"/>
      <c r="AH186" s="60"/>
      <c r="AI186" s="60"/>
      <c r="AJ186" s="60"/>
      <c r="AK186" s="60"/>
      <c r="AL186" s="60"/>
      <c r="AM186" s="60"/>
      <c r="AN186" s="60"/>
      <c r="AO186" s="60"/>
      <c r="AP186" s="60"/>
      <c r="AQ186" s="60"/>
      <c r="AR186" s="60"/>
      <c r="AS186" s="60"/>
      <c r="AT186" s="60"/>
      <c r="AU186" s="401"/>
      <c r="AV186" s="60"/>
      <c r="AW186" s="60"/>
      <c r="AX186" s="60"/>
      <c r="AY186" s="60"/>
      <c r="AZ186" s="60"/>
      <c r="BA186" s="60"/>
      <c r="BB186" s="438"/>
      <c r="BC186" s="60"/>
      <c r="BD186" s="60"/>
      <c r="BE186" s="60"/>
      <c r="BF186" s="60"/>
      <c r="BG186" s="223"/>
      <c r="BH186" s="141">
        <f t="shared" si="25"/>
        <v>0</v>
      </c>
      <c r="BI186" s="1088">
        <f t="shared" si="26"/>
        <v>0</v>
      </c>
      <c r="BL186" s="2003" t="s">
        <v>597</v>
      </c>
      <c r="BM186" s="2003" t="s">
        <v>139</v>
      </c>
      <c r="BN186" s="2004" t="s">
        <v>516</v>
      </c>
      <c r="BO186" s="2005">
        <v>2011</v>
      </c>
    </row>
    <row r="187" spans="3:67" ht="17.25" customHeight="1" thickBot="1" x14ac:dyDescent="0.3">
      <c r="C187" s="610" t="s">
        <v>409</v>
      </c>
      <c r="D187" s="613">
        <v>20</v>
      </c>
      <c r="E187" s="2006" t="s">
        <v>9</v>
      </c>
      <c r="F187" s="2007" t="s">
        <v>595</v>
      </c>
      <c r="G187" s="2007" t="s">
        <v>596</v>
      </c>
      <c r="H187" s="2008" t="s">
        <v>516</v>
      </c>
      <c r="I187" s="2009">
        <v>2012</v>
      </c>
      <c r="J187" s="735"/>
      <c r="K187" s="94"/>
      <c r="L187" s="94"/>
      <c r="M187" s="94"/>
      <c r="N187" s="94"/>
      <c r="O187" s="94"/>
      <c r="P187" s="94"/>
      <c r="Q187" s="94"/>
      <c r="R187" s="94"/>
      <c r="S187" s="94"/>
      <c r="T187" s="94"/>
      <c r="U187" s="736"/>
      <c r="V187" s="736"/>
      <c r="W187" s="736"/>
      <c r="X187" s="736"/>
      <c r="Y187" s="736"/>
      <c r="Z187" s="736"/>
      <c r="AA187" s="736"/>
      <c r="AB187" s="736"/>
      <c r="AC187" s="737"/>
      <c r="AD187" s="738"/>
      <c r="AE187" s="739"/>
      <c r="AF187" s="739"/>
      <c r="AG187" s="739"/>
      <c r="AH187" s="739"/>
      <c r="AI187" s="739"/>
      <c r="AJ187" s="739"/>
      <c r="AK187" s="739"/>
      <c r="AL187" s="739"/>
      <c r="AM187" s="739"/>
      <c r="AN187" s="739"/>
      <c r="AO187" s="739"/>
      <c r="AP187" s="739"/>
      <c r="AQ187" s="739"/>
      <c r="AR187" s="739"/>
      <c r="AS187" s="739"/>
      <c r="AT187" s="739"/>
      <c r="AU187" s="740"/>
      <c r="AV187" s="739"/>
      <c r="AW187" s="739"/>
      <c r="AX187" s="739"/>
      <c r="AY187" s="739"/>
      <c r="AZ187" s="739"/>
      <c r="BA187" s="739"/>
      <c r="BB187" s="741"/>
      <c r="BC187" s="739"/>
      <c r="BD187" s="739"/>
      <c r="BE187" s="739"/>
      <c r="BF187" s="739"/>
      <c r="BG187" s="1105"/>
      <c r="BH187" s="141">
        <f t="shared" si="25"/>
        <v>0</v>
      </c>
      <c r="BI187" s="1088">
        <f t="shared" si="26"/>
        <v>0</v>
      </c>
      <c r="BJ187" s="670">
        <f>SUM(BI168:BI187)</f>
        <v>94</v>
      </c>
      <c r="BK187" s="512">
        <f>SUM(BH168:BH187)</f>
        <v>8672</v>
      </c>
      <c r="BL187" s="2007" t="s">
        <v>595</v>
      </c>
      <c r="BM187" s="2007" t="s">
        <v>596</v>
      </c>
      <c r="BN187" s="2008" t="s">
        <v>516</v>
      </c>
      <c r="BO187" s="2009">
        <v>2012</v>
      </c>
    </row>
    <row r="188" spans="3:67" ht="17.25" hidden="1" customHeight="1" x14ac:dyDescent="0.25">
      <c r="C188" s="610" t="s">
        <v>497</v>
      </c>
      <c r="D188" s="609">
        <v>1</v>
      </c>
      <c r="E188" s="1054" t="s">
        <v>15</v>
      </c>
      <c r="F188" s="551" t="s">
        <v>178</v>
      </c>
      <c r="G188" s="551" t="s">
        <v>83</v>
      </c>
      <c r="H188" s="552" t="s">
        <v>515</v>
      </c>
      <c r="I188" s="553">
        <v>2008</v>
      </c>
      <c r="J188" s="554"/>
      <c r="K188" s="552"/>
      <c r="L188" s="552"/>
      <c r="M188" s="555"/>
      <c r="N188" s="555"/>
      <c r="O188" s="552"/>
      <c r="P188" s="552"/>
      <c r="Q188" s="552"/>
      <c r="R188" s="552"/>
      <c r="S188" s="552"/>
      <c r="T188" s="552"/>
      <c r="U188" s="553"/>
      <c r="V188" s="552"/>
      <c r="W188" s="552"/>
      <c r="X188" s="552"/>
      <c r="Y188" s="552"/>
      <c r="Z188" s="552"/>
      <c r="AA188" s="552"/>
      <c r="AB188" s="556"/>
      <c r="AC188" s="557"/>
      <c r="AD188" s="558"/>
      <c r="AE188" s="552"/>
      <c r="AF188" s="553"/>
      <c r="AG188" s="553"/>
      <c r="AH188" s="553"/>
      <c r="AI188" s="553"/>
      <c r="AJ188" s="624"/>
      <c r="AK188" s="671"/>
      <c r="AL188" s="671"/>
      <c r="AM188" s="624"/>
      <c r="AN188" s="624"/>
      <c r="AO188" s="624"/>
      <c r="AP188" s="624"/>
      <c r="AQ188" s="624"/>
      <c r="AR188" s="624"/>
      <c r="AS188" s="624"/>
      <c r="AT188" s="624"/>
      <c r="AU188" s="625"/>
      <c r="AV188" s="624"/>
      <c r="AW188" s="624"/>
      <c r="AX188" s="624"/>
      <c r="AY188" s="624"/>
      <c r="AZ188" s="626"/>
      <c r="BA188" s="626"/>
      <c r="BB188" s="627"/>
      <c r="BC188" s="624"/>
      <c r="BD188" s="624"/>
      <c r="BE188" s="624"/>
      <c r="BF188" s="624"/>
      <c r="BG188" s="1098"/>
      <c r="BH188" s="141">
        <f t="shared" ref="BH188:BH191" si="27">SUM(J188:BA188)+(BI188*10)</f>
        <v>0</v>
      </c>
      <c r="BI188" s="1088">
        <f t="shared" ref="BI188:BI191" si="28">COUNTA(J188:BG188)</f>
        <v>0</v>
      </c>
      <c r="BJ188" s="672"/>
      <c r="BK188" s="202"/>
      <c r="BL188" s="45" t="s">
        <v>178</v>
      </c>
      <c r="BM188" s="46" t="s">
        <v>83</v>
      </c>
      <c r="BN188" s="54" t="s">
        <v>515</v>
      </c>
      <c r="BO188" s="431">
        <v>2008</v>
      </c>
    </row>
    <row r="189" spans="3:67" ht="17.25" hidden="1" customHeight="1" x14ac:dyDescent="0.25">
      <c r="C189" s="610" t="s">
        <v>885</v>
      </c>
      <c r="D189" s="611">
        <v>2</v>
      </c>
      <c r="E189" s="1044" t="s">
        <v>15</v>
      </c>
      <c r="F189" s="46" t="s">
        <v>178</v>
      </c>
      <c r="G189" s="46" t="s">
        <v>76</v>
      </c>
      <c r="H189" s="47" t="s">
        <v>515</v>
      </c>
      <c r="I189" s="215">
        <v>2008</v>
      </c>
      <c r="J189" s="430"/>
      <c r="K189" s="47"/>
      <c r="L189" s="47"/>
      <c r="M189" s="72"/>
      <c r="N189" s="72"/>
      <c r="O189" s="47"/>
      <c r="P189" s="47"/>
      <c r="Q189" s="47"/>
      <c r="R189" s="47"/>
      <c r="S189" s="47"/>
      <c r="T189" s="47"/>
      <c r="U189" s="215"/>
      <c r="V189" s="47"/>
      <c r="W189" s="47"/>
      <c r="X189" s="47"/>
      <c r="Y189" s="47"/>
      <c r="Z189" s="47"/>
      <c r="AA189" s="47"/>
      <c r="AB189" s="216"/>
      <c r="AC189" s="431"/>
      <c r="AD189" s="395"/>
      <c r="AE189" s="47"/>
      <c r="AF189" s="215"/>
      <c r="AG189" s="215"/>
      <c r="AH189" s="215"/>
      <c r="AI189" s="215"/>
      <c r="AJ189" s="47"/>
      <c r="AK189" s="47"/>
      <c r="AL189" s="47"/>
      <c r="AM189" s="47"/>
      <c r="AN189" s="47"/>
      <c r="AO189" s="47"/>
      <c r="AP189" s="47"/>
      <c r="AQ189" s="47"/>
      <c r="AR189" s="47"/>
      <c r="AS189" s="47"/>
      <c r="AT189" s="47"/>
      <c r="AU189" s="395"/>
      <c r="AV189" s="47"/>
      <c r="AW189" s="47"/>
      <c r="AX189" s="47"/>
      <c r="AY189" s="47"/>
      <c r="AZ189" s="215"/>
      <c r="BA189" s="215"/>
      <c r="BB189" s="430"/>
      <c r="BC189" s="47"/>
      <c r="BD189" s="47"/>
      <c r="BE189" s="47"/>
      <c r="BF189" s="47"/>
      <c r="BG189" s="216"/>
      <c r="BH189" s="141">
        <f t="shared" si="27"/>
        <v>0</v>
      </c>
      <c r="BI189" s="1088">
        <f t="shared" si="28"/>
        <v>0</v>
      </c>
      <c r="BJ189" s="98"/>
      <c r="BL189" s="45" t="s">
        <v>178</v>
      </c>
      <c r="BM189" s="46" t="s">
        <v>76</v>
      </c>
      <c r="BN189" s="47" t="s">
        <v>515</v>
      </c>
      <c r="BO189" s="431">
        <v>2008</v>
      </c>
    </row>
    <row r="190" spans="3:67" ht="17.25" hidden="1" customHeight="1" x14ac:dyDescent="0.25">
      <c r="C190" s="610" t="s">
        <v>498</v>
      </c>
      <c r="D190" s="611">
        <v>3</v>
      </c>
      <c r="E190" s="1044" t="s">
        <v>15</v>
      </c>
      <c r="F190" s="46" t="s">
        <v>410</v>
      </c>
      <c r="G190" s="46" t="s">
        <v>147</v>
      </c>
      <c r="H190" s="47" t="s">
        <v>515</v>
      </c>
      <c r="I190" s="215">
        <v>2011</v>
      </c>
      <c r="J190" s="430"/>
      <c r="K190" s="47"/>
      <c r="L190" s="47"/>
      <c r="M190" s="72"/>
      <c r="N190" s="72"/>
      <c r="O190" s="47"/>
      <c r="P190" s="47"/>
      <c r="Q190" s="47"/>
      <c r="R190" s="47"/>
      <c r="S190" s="47"/>
      <c r="T190" s="47"/>
      <c r="U190" s="215"/>
      <c r="V190" s="47"/>
      <c r="W190" s="47"/>
      <c r="X190" s="47"/>
      <c r="Y190" s="47"/>
      <c r="Z190" s="47"/>
      <c r="AA190" s="47"/>
      <c r="AB190" s="216"/>
      <c r="AC190" s="431"/>
      <c r="AD190" s="395"/>
      <c r="AE190" s="47"/>
      <c r="AF190" s="215"/>
      <c r="AG190" s="215"/>
      <c r="AH190" s="215"/>
      <c r="AI190" s="215"/>
      <c r="AJ190" s="47"/>
      <c r="AK190" s="47"/>
      <c r="AL190" s="47"/>
      <c r="AM190" s="47"/>
      <c r="AN190" s="47"/>
      <c r="AO190" s="47"/>
      <c r="AP190" s="47"/>
      <c r="AQ190" s="47"/>
      <c r="AR190" s="47"/>
      <c r="AS190" s="47"/>
      <c r="AT190" s="47"/>
      <c r="AU190" s="395"/>
      <c r="AV190" s="47"/>
      <c r="AW190" s="47"/>
      <c r="AX190" s="47"/>
      <c r="AY190" s="47"/>
      <c r="AZ190" s="215"/>
      <c r="BA190" s="215"/>
      <c r="BB190" s="430"/>
      <c r="BC190" s="47"/>
      <c r="BD190" s="47"/>
      <c r="BE190" s="47"/>
      <c r="BF190" s="47"/>
      <c r="BG190" s="216"/>
      <c r="BH190" s="141">
        <f t="shared" si="27"/>
        <v>0</v>
      </c>
      <c r="BI190" s="1088">
        <f t="shared" si="28"/>
        <v>0</v>
      </c>
      <c r="BJ190" s="98"/>
      <c r="BL190" s="45" t="s">
        <v>410</v>
      </c>
      <c r="BM190" s="46" t="s">
        <v>147</v>
      </c>
      <c r="BN190" s="47" t="s">
        <v>515</v>
      </c>
      <c r="BO190" s="431">
        <v>2011</v>
      </c>
    </row>
    <row r="191" spans="3:67" ht="17.25" hidden="1" customHeight="1" thickBot="1" x14ac:dyDescent="0.3">
      <c r="C191" s="610" t="s">
        <v>419</v>
      </c>
      <c r="D191" s="613">
        <v>4</v>
      </c>
      <c r="E191" s="1444" t="s">
        <v>15</v>
      </c>
      <c r="F191" s="1445" t="s">
        <v>148</v>
      </c>
      <c r="G191" s="1445" t="s">
        <v>70</v>
      </c>
      <c r="H191" s="73" t="s">
        <v>515</v>
      </c>
      <c r="I191" s="1446">
        <v>2009</v>
      </c>
      <c r="J191" s="1447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1448"/>
      <c r="V191" s="1449"/>
      <c r="W191" s="1449"/>
      <c r="X191" s="1449"/>
      <c r="Y191" s="1449"/>
      <c r="Z191" s="1449"/>
      <c r="AA191" s="1449"/>
      <c r="AB191" s="1450"/>
      <c r="AC191" s="1451"/>
      <c r="AD191" s="1452"/>
      <c r="AE191" s="1449"/>
      <c r="AF191" s="1448"/>
      <c r="AG191" s="1448"/>
      <c r="AH191" s="1448"/>
      <c r="AI191" s="1448"/>
      <c r="AJ191" s="1449"/>
      <c r="AK191" s="1449"/>
      <c r="AL191" s="1449"/>
      <c r="AM191" s="1449"/>
      <c r="AN191" s="1449"/>
      <c r="AO191" s="1449"/>
      <c r="AP191" s="1449"/>
      <c r="AQ191" s="1449"/>
      <c r="AR191" s="1449"/>
      <c r="AS191" s="1449"/>
      <c r="AT191" s="1449"/>
      <c r="AU191" s="1452"/>
      <c r="AV191" s="1449"/>
      <c r="AW191" s="1449"/>
      <c r="AX191" s="1449"/>
      <c r="AY191" s="1449"/>
      <c r="AZ191" s="1448"/>
      <c r="BA191" s="1448"/>
      <c r="BB191" s="1453"/>
      <c r="BC191" s="1454"/>
      <c r="BD191" s="1454"/>
      <c r="BE191" s="1454"/>
      <c r="BF191" s="1454"/>
      <c r="BG191" s="1455"/>
      <c r="BH191" s="1821">
        <f t="shared" si="27"/>
        <v>0</v>
      </c>
      <c r="BI191" s="1829">
        <f t="shared" si="28"/>
        <v>0</v>
      </c>
      <c r="BJ191" s="673">
        <f>SUM(BI188:BI191)</f>
        <v>0</v>
      </c>
      <c r="BK191" s="511">
        <f>SUM(BH188:BH191)</f>
        <v>0</v>
      </c>
      <c r="BL191" s="45" t="s">
        <v>148</v>
      </c>
      <c r="BM191" s="46" t="s">
        <v>70</v>
      </c>
      <c r="BN191" s="47" t="s">
        <v>515</v>
      </c>
      <c r="BO191" s="431">
        <v>2009</v>
      </c>
    </row>
    <row r="192" spans="3:67" ht="17.25" customHeight="1" x14ac:dyDescent="0.25">
      <c r="C192" s="610" t="s">
        <v>420</v>
      </c>
      <c r="D192" s="616">
        <v>1</v>
      </c>
      <c r="E192" s="1469" t="s">
        <v>469</v>
      </c>
      <c r="F192" s="1470" t="s">
        <v>476</v>
      </c>
      <c r="G192" s="1470" t="s">
        <v>73</v>
      </c>
      <c r="H192" s="1471" t="s">
        <v>515</v>
      </c>
      <c r="I192" s="1472">
        <v>2011</v>
      </c>
      <c r="J192" s="1473"/>
      <c r="K192" s="1471">
        <v>85</v>
      </c>
      <c r="L192" s="1471">
        <v>105</v>
      </c>
      <c r="M192" s="1471"/>
      <c r="N192" s="1471"/>
      <c r="O192" s="1471"/>
      <c r="P192" s="1471"/>
      <c r="Q192" s="1471">
        <v>100</v>
      </c>
      <c r="R192" s="1471"/>
      <c r="S192" s="1471"/>
      <c r="T192" s="1471"/>
      <c r="U192" s="1472">
        <v>115</v>
      </c>
      <c r="V192" s="1471"/>
      <c r="W192" s="1471"/>
      <c r="X192" s="1471"/>
      <c r="Y192" s="1471"/>
      <c r="Z192" s="1471"/>
      <c r="AA192" s="1471"/>
      <c r="AB192" s="1474">
        <v>75</v>
      </c>
      <c r="AC192" s="1475">
        <v>90</v>
      </c>
      <c r="AD192" s="1476"/>
      <c r="AE192" s="1471"/>
      <c r="AF192" s="1472"/>
      <c r="AG192" s="1472">
        <v>125</v>
      </c>
      <c r="AH192" s="1472"/>
      <c r="AI192" s="1477"/>
      <c r="AJ192" s="1471"/>
      <c r="AK192" s="1478">
        <v>115</v>
      </c>
      <c r="AL192" s="1478"/>
      <c r="AM192" s="1471">
        <v>95</v>
      </c>
      <c r="AN192" s="1471"/>
      <c r="AO192" s="1471"/>
      <c r="AP192" s="1471">
        <v>113</v>
      </c>
      <c r="AQ192" s="1471"/>
      <c r="AR192" s="1471"/>
      <c r="AS192" s="1471"/>
      <c r="AT192" s="1471"/>
      <c r="AU192" s="1476"/>
      <c r="AV192" s="1471"/>
      <c r="AW192" s="1471"/>
      <c r="AX192" s="1471"/>
      <c r="AY192" s="1471"/>
      <c r="AZ192" s="1472"/>
      <c r="BA192" s="1472"/>
      <c r="BB192" s="1473"/>
      <c r="BC192" s="1471"/>
      <c r="BD192" s="1471">
        <v>10</v>
      </c>
      <c r="BE192" s="1471">
        <v>10</v>
      </c>
      <c r="BF192" s="1471">
        <v>10</v>
      </c>
      <c r="BG192" s="1474">
        <v>10</v>
      </c>
      <c r="BH192" s="1830">
        <f t="shared" ref="BH192:BH200" si="29">SUM(J192:BA192)+(BI192*10)</f>
        <v>1158</v>
      </c>
      <c r="BI192" s="1628">
        <f t="shared" ref="BI192:BI200" si="30">COUNTA(J192:BG192)</f>
        <v>14</v>
      </c>
      <c r="BJ192" s="98"/>
      <c r="BL192" s="1470" t="s">
        <v>476</v>
      </c>
      <c r="BM192" s="1470" t="s">
        <v>73</v>
      </c>
      <c r="BN192" s="1471" t="s">
        <v>515</v>
      </c>
      <c r="BO192" s="1472">
        <v>2011</v>
      </c>
    </row>
    <row r="193" spans="3:67" ht="17.25" customHeight="1" x14ac:dyDescent="0.25">
      <c r="C193" s="610" t="s">
        <v>421</v>
      </c>
      <c r="D193" s="611">
        <v>2</v>
      </c>
      <c r="E193" s="1480" t="s">
        <v>469</v>
      </c>
      <c r="F193" s="1855" t="s">
        <v>470</v>
      </c>
      <c r="G193" s="50" t="s">
        <v>133</v>
      </c>
      <c r="H193" s="49" t="s">
        <v>515</v>
      </c>
      <c r="I193" s="217">
        <v>2014</v>
      </c>
      <c r="J193" s="435">
        <v>63</v>
      </c>
      <c r="K193" s="51"/>
      <c r="L193" s="51"/>
      <c r="M193" s="51"/>
      <c r="N193" s="51"/>
      <c r="O193" s="51"/>
      <c r="P193" s="51"/>
      <c r="Q193" s="51"/>
      <c r="R193" s="51"/>
      <c r="S193" s="51">
        <v>80</v>
      </c>
      <c r="T193" s="51"/>
      <c r="U193" s="217"/>
      <c r="V193" s="51"/>
      <c r="W193" s="51"/>
      <c r="X193" s="51"/>
      <c r="Y193" s="51"/>
      <c r="Z193" s="51">
        <v>48</v>
      </c>
      <c r="AA193" s="51"/>
      <c r="AB193" s="218"/>
      <c r="AC193" s="436"/>
      <c r="AD193" s="400"/>
      <c r="AE193" s="51">
        <v>105</v>
      </c>
      <c r="AF193" s="217">
        <v>100</v>
      </c>
      <c r="AG193" s="217"/>
      <c r="AH193" s="217"/>
      <c r="AI193" s="217"/>
      <c r="AJ193" s="528">
        <v>85</v>
      </c>
      <c r="AK193" s="622"/>
      <c r="AL193" s="622">
        <v>90</v>
      </c>
      <c r="AM193" s="528"/>
      <c r="AN193" s="528"/>
      <c r="AO193" s="528"/>
      <c r="AP193" s="528"/>
      <c r="AQ193" s="528"/>
      <c r="AR193" s="528"/>
      <c r="AS193" s="528"/>
      <c r="AT193" s="528"/>
      <c r="AU193" s="621"/>
      <c r="AV193" s="528"/>
      <c r="AW193" s="528"/>
      <c r="AX193" s="528"/>
      <c r="AY193" s="528"/>
      <c r="AZ193" s="620"/>
      <c r="BA193" s="620"/>
      <c r="BB193" s="623"/>
      <c r="BC193" s="528"/>
      <c r="BD193" s="528">
        <v>10</v>
      </c>
      <c r="BE193" s="528">
        <v>10</v>
      </c>
      <c r="BF193" s="528"/>
      <c r="BG193" s="1106"/>
      <c r="BH193" s="1831">
        <f t="shared" si="29"/>
        <v>661</v>
      </c>
      <c r="BI193" s="143">
        <f t="shared" si="30"/>
        <v>9</v>
      </c>
      <c r="BJ193" s="98"/>
      <c r="BL193" s="1855" t="s">
        <v>470</v>
      </c>
      <c r="BM193" s="50" t="s">
        <v>133</v>
      </c>
      <c r="BN193" s="49" t="s">
        <v>515</v>
      </c>
      <c r="BO193" s="217">
        <v>2014</v>
      </c>
    </row>
    <row r="194" spans="3:67" ht="17.25" customHeight="1" x14ac:dyDescent="0.25">
      <c r="C194" s="610" t="s">
        <v>422</v>
      </c>
      <c r="D194" s="611">
        <v>3</v>
      </c>
      <c r="E194" s="1479" t="s">
        <v>469</v>
      </c>
      <c r="F194" s="48" t="s">
        <v>471</v>
      </c>
      <c r="G194" s="48" t="s">
        <v>82</v>
      </c>
      <c r="H194" s="49" t="s">
        <v>515</v>
      </c>
      <c r="I194" s="220">
        <v>2014</v>
      </c>
      <c r="J194" s="433"/>
      <c r="K194" s="49"/>
      <c r="L194" s="49">
        <v>54</v>
      </c>
      <c r="M194" s="51"/>
      <c r="N194" s="51"/>
      <c r="O194" s="49">
        <v>135</v>
      </c>
      <c r="P194" s="49"/>
      <c r="Q194" s="49"/>
      <c r="R194" s="49"/>
      <c r="S194" s="49">
        <v>135</v>
      </c>
      <c r="T194" s="49"/>
      <c r="U194" s="220"/>
      <c r="V194" s="49"/>
      <c r="W194" s="49"/>
      <c r="X194" s="49"/>
      <c r="Y194" s="49"/>
      <c r="Z194" s="49"/>
      <c r="AA194" s="49"/>
      <c r="AB194" s="221"/>
      <c r="AC194" s="434"/>
      <c r="AD194" s="399"/>
      <c r="AE194" s="49">
        <v>135</v>
      </c>
      <c r="AF194" s="220"/>
      <c r="AG194" s="220"/>
      <c r="AH194" s="220"/>
      <c r="AI194" s="220"/>
      <c r="AJ194" s="49">
        <v>135</v>
      </c>
      <c r="AK194" s="52"/>
      <c r="AL194" s="52"/>
      <c r="AM194" s="49"/>
      <c r="AN194" s="49"/>
      <c r="AO194" s="49"/>
      <c r="AP194" s="49"/>
      <c r="AQ194" s="49"/>
      <c r="AR194" s="49"/>
      <c r="AS194" s="49"/>
      <c r="AT194" s="49"/>
      <c r="AU194" s="399"/>
      <c r="AV194" s="49"/>
      <c r="AW194" s="49"/>
      <c r="AX194" s="49"/>
      <c r="AY194" s="49"/>
      <c r="AZ194" s="220"/>
      <c r="BA194" s="220"/>
      <c r="BB194" s="433"/>
      <c r="BC194" s="49"/>
      <c r="BD194" s="49"/>
      <c r="BE194" s="49"/>
      <c r="BF194" s="49"/>
      <c r="BG194" s="221"/>
      <c r="BH194" s="1831">
        <f t="shared" si="29"/>
        <v>644</v>
      </c>
      <c r="BI194" s="143">
        <f t="shared" si="30"/>
        <v>5</v>
      </c>
      <c r="BJ194" s="98"/>
      <c r="BL194" s="48" t="s">
        <v>471</v>
      </c>
      <c r="BM194" s="48" t="s">
        <v>82</v>
      </c>
      <c r="BN194" s="49" t="s">
        <v>515</v>
      </c>
      <c r="BO194" s="220">
        <v>2014</v>
      </c>
    </row>
    <row r="195" spans="3:67" ht="17.25" customHeight="1" x14ac:dyDescent="0.25">
      <c r="C195" s="610" t="s">
        <v>423</v>
      </c>
      <c r="D195" s="611">
        <v>4</v>
      </c>
      <c r="E195" s="1480" t="s">
        <v>469</v>
      </c>
      <c r="F195" s="50" t="s">
        <v>474</v>
      </c>
      <c r="G195" s="50" t="s">
        <v>126</v>
      </c>
      <c r="H195" s="49" t="s">
        <v>515</v>
      </c>
      <c r="I195" s="217">
        <v>2012</v>
      </c>
      <c r="J195" s="435"/>
      <c r="K195" s="51">
        <v>53</v>
      </c>
      <c r="L195" s="51"/>
      <c r="M195" s="51"/>
      <c r="N195" s="51"/>
      <c r="O195" s="51"/>
      <c r="P195" s="51"/>
      <c r="Q195" s="51">
        <v>35</v>
      </c>
      <c r="R195" s="51"/>
      <c r="S195" s="51"/>
      <c r="T195" s="51"/>
      <c r="U195" s="217"/>
      <c r="V195" s="51"/>
      <c r="W195" s="51"/>
      <c r="X195" s="51"/>
      <c r="Y195" s="51"/>
      <c r="Z195" s="51"/>
      <c r="AA195" s="51">
        <v>50</v>
      </c>
      <c r="AB195" s="218"/>
      <c r="AC195" s="436"/>
      <c r="AD195" s="400"/>
      <c r="AE195" s="51"/>
      <c r="AF195" s="217"/>
      <c r="AG195" s="217">
        <v>100</v>
      </c>
      <c r="AH195" s="217"/>
      <c r="AI195" s="217"/>
      <c r="AJ195" s="51"/>
      <c r="AK195" s="219"/>
      <c r="AL195" s="219"/>
      <c r="AM195" s="51">
        <v>51</v>
      </c>
      <c r="AN195" s="51"/>
      <c r="AO195" s="51"/>
      <c r="AP195" s="51">
        <v>165</v>
      </c>
      <c r="AQ195" s="51"/>
      <c r="AR195" s="51"/>
      <c r="AS195" s="51"/>
      <c r="AT195" s="51"/>
      <c r="AU195" s="400"/>
      <c r="AV195" s="51"/>
      <c r="AW195" s="51"/>
      <c r="AX195" s="51"/>
      <c r="AY195" s="51"/>
      <c r="AZ195" s="217"/>
      <c r="BA195" s="217"/>
      <c r="BB195" s="435">
        <v>10</v>
      </c>
      <c r="BC195" s="51">
        <v>10</v>
      </c>
      <c r="BD195" s="51"/>
      <c r="BE195" s="51">
        <v>10</v>
      </c>
      <c r="BF195" s="51">
        <v>10</v>
      </c>
      <c r="BG195" s="218">
        <v>10</v>
      </c>
      <c r="BH195" s="1831">
        <f t="shared" si="29"/>
        <v>564</v>
      </c>
      <c r="BI195" s="143">
        <f t="shared" si="30"/>
        <v>11</v>
      </c>
      <c r="BJ195" s="98"/>
      <c r="BL195" s="50" t="s">
        <v>474</v>
      </c>
      <c r="BM195" s="50" t="s">
        <v>126</v>
      </c>
      <c r="BN195" s="49" t="s">
        <v>515</v>
      </c>
      <c r="BO195" s="217">
        <v>2012</v>
      </c>
    </row>
    <row r="196" spans="3:67" ht="17.25" customHeight="1" x14ac:dyDescent="0.25">
      <c r="C196" s="610" t="s">
        <v>424</v>
      </c>
      <c r="D196" s="611">
        <v>5</v>
      </c>
      <c r="E196" s="1479" t="s">
        <v>469</v>
      </c>
      <c r="F196" s="48" t="s">
        <v>472</v>
      </c>
      <c r="G196" s="48" t="s">
        <v>473</v>
      </c>
      <c r="H196" s="49" t="s">
        <v>515</v>
      </c>
      <c r="I196" s="220">
        <v>2014</v>
      </c>
      <c r="J196" s="433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220"/>
      <c r="V196" s="49"/>
      <c r="W196" s="49"/>
      <c r="X196" s="49"/>
      <c r="Y196" s="49"/>
      <c r="Z196" s="49"/>
      <c r="AA196" s="49"/>
      <c r="AB196" s="221"/>
      <c r="AC196" s="434"/>
      <c r="AD196" s="399"/>
      <c r="AE196" s="49">
        <v>100</v>
      </c>
      <c r="AF196" s="220"/>
      <c r="AG196" s="220"/>
      <c r="AH196" s="220"/>
      <c r="AI196" s="1690"/>
      <c r="AJ196" s="49">
        <v>115</v>
      </c>
      <c r="AK196" s="52"/>
      <c r="AL196" s="52"/>
      <c r="AM196" s="49"/>
      <c r="AN196" s="49"/>
      <c r="AO196" s="49"/>
      <c r="AP196" s="49"/>
      <c r="AQ196" s="49"/>
      <c r="AR196" s="49"/>
      <c r="AS196" s="49"/>
      <c r="AT196" s="49"/>
      <c r="AU196" s="399"/>
      <c r="AV196" s="49"/>
      <c r="AW196" s="49"/>
      <c r="AX196" s="49"/>
      <c r="AY196" s="49"/>
      <c r="AZ196" s="220"/>
      <c r="BA196" s="220"/>
      <c r="BB196" s="433"/>
      <c r="BC196" s="49"/>
      <c r="BD196" s="49"/>
      <c r="BE196" s="49"/>
      <c r="BF196" s="49"/>
      <c r="BG196" s="221"/>
      <c r="BH196" s="1831">
        <f t="shared" si="29"/>
        <v>235</v>
      </c>
      <c r="BI196" s="143">
        <f t="shared" si="30"/>
        <v>2</v>
      </c>
      <c r="BJ196" s="98"/>
      <c r="BL196" s="48" t="s">
        <v>472</v>
      </c>
      <c r="BM196" s="48" t="s">
        <v>473</v>
      </c>
      <c r="BN196" s="49" t="s">
        <v>515</v>
      </c>
      <c r="BO196" s="220">
        <v>2014</v>
      </c>
    </row>
    <row r="197" spans="3:67" ht="17.25" customHeight="1" x14ac:dyDescent="0.25">
      <c r="C197" s="610" t="s">
        <v>425</v>
      </c>
      <c r="D197" s="611">
        <v>6</v>
      </c>
      <c r="E197" s="1479" t="s">
        <v>469</v>
      </c>
      <c r="F197" s="48" t="s">
        <v>18</v>
      </c>
      <c r="G197" s="48" t="s">
        <v>136</v>
      </c>
      <c r="H197" s="49" t="s">
        <v>515</v>
      </c>
      <c r="I197" s="220">
        <v>2011</v>
      </c>
      <c r="J197" s="435"/>
      <c r="K197" s="51"/>
      <c r="L197" s="51"/>
      <c r="M197" s="51"/>
      <c r="N197" s="51"/>
      <c r="O197" s="51"/>
      <c r="P197" s="51"/>
      <c r="Q197" s="51"/>
      <c r="R197" s="51"/>
      <c r="S197" s="51"/>
      <c r="T197" s="49"/>
      <c r="U197" s="217"/>
      <c r="V197" s="49"/>
      <c r="W197" s="51"/>
      <c r="X197" s="49"/>
      <c r="Y197" s="51"/>
      <c r="Z197" s="51"/>
      <c r="AA197" s="49">
        <v>30</v>
      </c>
      <c r="AB197" s="221"/>
      <c r="AC197" s="434"/>
      <c r="AD197" s="400"/>
      <c r="AE197" s="51"/>
      <c r="AF197" s="217"/>
      <c r="AG197" s="220">
        <v>70</v>
      </c>
      <c r="AH197" s="220"/>
      <c r="AI197" s="220"/>
      <c r="AJ197" s="49"/>
      <c r="AK197" s="52"/>
      <c r="AL197" s="52"/>
      <c r="AM197" s="49">
        <v>70</v>
      </c>
      <c r="AN197" s="49"/>
      <c r="AO197" s="49"/>
      <c r="AP197" s="49"/>
      <c r="AQ197" s="49"/>
      <c r="AR197" s="49"/>
      <c r="AS197" s="49"/>
      <c r="AT197" s="49"/>
      <c r="AU197" s="399"/>
      <c r="AV197" s="49"/>
      <c r="AW197" s="49"/>
      <c r="AX197" s="49"/>
      <c r="AY197" s="49"/>
      <c r="AZ197" s="220"/>
      <c r="BA197" s="220"/>
      <c r="BB197" s="435"/>
      <c r="BC197" s="51"/>
      <c r="BD197" s="51"/>
      <c r="BE197" s="51"/>
      <c r="BF197" s="51"/>
      <c r="BG197" s="218"/>
      <c r="BH197" s="1831">
        <f t="shared" si="29"/>
        <v>200</v>
      </c>
      <c r="BI197" s="143">
        <f t="shared" si="30"/>
        <v>3</v>
      </c>
      <c r="BJ197" s="98"/>
      <c r="BL197" s="48" t="s">
        <v>18</v>
      </c>
      <c r="BM197" s="48" t="s">
        <v>136</v>
      </c>
      <c r="BN197" s="49" t="s">
        <v>515</v>
      </c>
      <c r="BO197" s="220">
        <v>2011</v>
      </c>
    </row>
    <row r="198" spans="3:67" ht="17.25" customHeight="1" x14ac:dyDescent="0.25">
      <c r="C198" s="610" t="s">
        <v>426</v>
      </c>
      <c r="D198" s="611">
        <v>7</v>
      </c>
      <c r="E198" s="1479" t="s">
        <v>469</v>
      </c>
      <c r="F198" s="48" t="s">
        <v>475</v>
      </c>
      <c r="G198" s="48" t="s">
        <v>144</v>
      </c>
      <c r="H198" s="49" t="s">
        <v>515</v>
      </c>
      <c r="I198" s="220">
        <v>2012</v>
      </c>
      <c r="J198" s="433"/>
      <c r="K198" s="49"/>
      <c r="L198" s="49"/>
      <c r="M198" s="49"/>
      <c r="N198" s="49"/>
      <c r="O198" s="49"/>
      <c r="P198" s="49"/>
      <c r="Q198" s="49">
        <v>24</v>
      </c>
      <c r="R198" s="49"/>
      <c r="S198" s="49"/>
      <c r="T198" s="49"/>
      <c r="U198" s="220"/>
      <c r="V198" s="49"/>
      <c r="W198" s="49"/>
      <c r="X198" s="49"/>
      <c r="Y198" s="49"/>
      <c r="Z198" s="49"/>
      <c r="AA198" s="49">
        <v>18</v>
      </c>
      <c r="AB198" s="221"/>
      <c r="AC198" s="434"/>
      <c r="AD198" s="399"/>
      <c r="AE198" s="49"/>
      <c r="AF198" s="220"/>
      <c r="AG198" s="220">
        <v>45</v>
      </c>
      <c r="AH198" s="220"/>
      <c r="AI198" s="220"/>
      <c r="AJ198" s="49"/>
      <c r="AK198" s="52"/>
      <c r="AL198" s="52"/>
      <c r="AM198" s="49">
        <v>48</v>
      </c>
      <c r="AN198" s="49"/>
      <c r="AO198" s="49"/>
      <c r="AP198" s="49"/>
      <c r="AQ198" s="49"/>
      <c r="AR198" s="49"/>
      <c r="AS198" s="49"/>
      <c r="AT198" s="49"/>
      <c r="AU198" s="399"/>
      <c r="AV198" s="49"/>
      <c r="AW198" s="49"/>
      <c r="AX198" s="49"/>
      <c r="AY198" s="49"/>
      <c r="AZ198" s="220"/>
      <c r="BA198" s="220"/>
      <c r="BB198" s="433"/>
      <c r="BC198" s="49"/>
      <c r="BD198" s="49">
        <v>10</v>
      </c>
      <c r="BE198" s="49"/>
      <c r="BF198" s="49">
        <v>10</v>
      </c>
      <c r="BG198" s="221"/>
      <c r="BH198" s="1831">
        <f t="shared" si="29"/>
        <v>195</v>
      </c>
      <c r="BI198" s="143">
        <f t="shared" si="30"/>
        <v>6</v>
      </c>
      <c r="BJ198" s="98"/>
      <c r="BL198" s="48" t="s">
        <v>475</v>
      </c>
      <c r="BM198" s="48" t="s">
        <v>144</v>
      </c>
      <c r="BN198" s="49" t="s">
        <v>515</v>
      </c>
      <c r="BO198" s="220">
        <v>2012</v>
      </c>
    </row>
    <row r="199" spans="3:67" ht="17.25" customHeight="1" x14ac:dyDescent="0.25">
      <c r="C199" s="610" t="s">
        <v>427</v>
      </c>
      <c r="D199" s="611">
        <v>8</v>
      </c>
      <c r="E199" s="1479" t="s">
        <v>469</v>
      </c>
      <c r="F199" s="48" t="s">
        <v>140</v>
      </c>
      <c r="G199" s="48" t="s">
        <v>81</v>
      </c>
      <c r="H199" s="49" t="s">
        <v>515</v>
      </c>
      <c r="I199" s="220">
        <v>2010</v>
      </c>
      <c r="J199" s="433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220"/>
      <c r="V199" s="49"/>
      <c r="W199" s="49"/>
      <c r="X199" s="49"/>
      <c r="Y199" s="49"/>
      <c r="Z199" s="49"/>
      <c r="AA199" s="49"/>
      <c r="AB199" s="221">
        <v>65</v>
      </c>
      <c r="AC199" s="434"/>
      <c r="AD199" s="399"/>
      <c r="AE199" s="49"/>
      <c r="AF199" s="220"/>
      <c r="AG199" s="220"/>
      <c r="AH199" s="220"/>
      <c r="AI199" s="220"/>
      <c r="AJ199" s="49"/>
      <c r="AK199" s="52"/>
      <c r="AL199" s="52"/>
      <c r="AM199" s="49"/>
      <c r="AN199" s="49"/>
      <c r="AO199" s="49"/>
      <c r="AP199" s="49"/>
      <c r="AQ199" s="49"/>
      <c r="AR199" s="49"/>
      <c r="AS199" s="49"/>
      <c r="AT199" s="49"/>
      <c r="AU199" s="399"/>
      <c r="AV199" s="49"/>
      <c r="AW199" s="49"/>
      <c r="AX199" s="49"/>
      <c r="AY199" s="49"/>
      <c r="AZ199" s="220"/>
      <c r="BA199" s="220"/>
      <c r="BB199" s="433"/>
      <c r="BC199" s="49"/>
      <c r="BD199" s="49"/>
      <c r="BE199" s="49"/>
      <c r="BF199" s="49"/>
      <c r="BG199" s="221"/>
      <c r="BH199" s="1831">
        <f t="shared" si="29"/>
        <v>75</v>
      </c>
      <c r="BI199" s="143">
        <f t="shared" si="30"/>
        <v>1</v>
      </c>
      <c r="BJ199" s="98"/>
      <c r="BL199" s="48" t="s">
        <v>140</v>
      </c>
      <c r="BM199" s="48" t="s">
        <v>81</v>
      </c>
      <c r="BN199" s="49" t="s">
        <v>515</v>
      </c>
      <c r="BO199" s="220">
        <v>2010</v>
      </c>
    </row>
    <row r="200" spans="3:67" ht="17.25" customHeight="1" thickBot="1" x14ac:dyDescent="0.3">
      <c r="C200" s="610" t="s">
        <v>428</v>
      </c>
      <c r="D200" s="611">
        <v>9</v>
      </c>
      <c r="E200" s="1479" t="s">
        <v>469</v>
      </c>
      <c r="F200" s="48" t="s">
        <v>1059</v>
      </c>
      <c r="G200" s="48" t="s">
        <v>70</v>
      </c>
      <c r="H200" s="75" t="s">
        <v>516</v>
      </c>
      <c r="I200" s="220">
        <v>2014</v>
      </c>
      <c r="J200" s="435"/>
      <c r="K200" s="51"/>
      <c r="L200" s="51"/>
      <c r="M200" s="51"/>
      <c r="N200" s="51"/>
      <c r="O200" s="51"/>
      <c r="P200" s="51"/>
      <c r="Q200" s="51"/>
      <c r="R200" s="51"/>
      <c r="S200" s="51"/>
      <c r="T200" s="51"/>
      <c r="U200" s="217"/>
      <c r="V200" s="51"/>
      <c r="W200" s="51"/>
      <c r="X200" s="51"/>
      <c r="Y200" s="51"/>
      <c r="Z200" s="51"/>
      <c r="AA200" s="51"/>
      <c r="AB200" s="218"/>
      <c r="AC200" s="436"/>
      <c r="AD200" s="399"/>
      <c r="AE200" s="49"/>
      <c r="AF200" s="220"/>
      <c r="AG200" s="220"/>
      <c r="AH200" s="220"/>
      <c r="AI200" s="220"/>
      <c r="AJ200" s="49">
        <v>48</v>
      </c>
      <c r="AK200" s="52"/>
      <c r="AL200" s="52"/>
      <c r="AM200" s="49"/>
      <c r="AN200" s="49"/>
      <c r="AO200" s="49"/>
      <c r="AP200" s="49"/>
      <c r="AQ200" s="49"/>
      <c r="AR200" s="49"/>
      <c r="AS200" s="49"/>
      <c r="AT200" s="49"/>
      <c r="AU200" s="399"/>
      <c r="AV200" s="49"/>
      <c r="AW200" s="49"/>
      <c r="AX200" s="49"/>
      <c r="AY200" s="49"/>
      <c r="AZ200" s="220"/>
      <c r="BA200" s="220"/>
      <c r="BB200" s="435"/>
      <c r="BC200" s="51"/>
      <c r="BD200" s="51"/>
      <c r="BE200" s="51"/>
      <c r="BF200" s="51"/>
      <c r="BG200" s="218"/>
      <c r="BH200" s="1831">
        <f t="shared" si="29"/>
        <v>58</v>
      </c>
      <c r="BI200" s="143">
        <f t="shared" si="30"/>
        <v>1</v>
      </c>
      <c r="BJ200" s="98"/>
      <c r="BL200" s="48" t="s">
        <v>1059</v>
      </c>
      <c r="BM200" s="48" t="s">
        <v>70</v>
      </c>
      <c r="BN200" s="75" t="s">
        <v>516</v>
      </c>
      <c r="BO200" s="220">
        <v>2014</v>
      </c>
    </row>
    <row r="201" spans="3:67" ht="17.25" customHeight="1" thickBot="1" x14ac:dyDescent="0.3">
      <c r="C201" s="610" t="s">
        <v>429</v>
      </c>
      <c r="D201" s="611">
        <v>10</v>
      </c>
      <c r="E201" s="1685" t="s">
        <v>469</v>
      </c>
      <c r="F201" s="1686" t="s">
        <v>1059</v>
      </c>
      <c r="G201" s="1686" t="s">
        <v>65</v>
      </c>
      <c r="H201" s="78" t="s">
        <v>516</v>
      </c>
      <c r="I201" s="1688">
        <v>2013</v>
      </c>
      <c r="J201" s="1483"/>
      <c r="K201" s="1481"/>
      <c r="L201" s="1481"/>
      <c r="M201" s="1481"/>
      <c r="N201" s="1481"/>
      <c r="O201" s="1481"/>
      <c r="P201" s="1481"/>
      <c r="Q201" s="1481"/>
      <c r="R201" s="1481"/>
      <c r="S201" s="1481"/>
      <c r="T201" s="1687"/>
      <c r="U201" s="1482"/>
      <c r="V201" s="1687"/>
      <c r="W201" s="1481"/>
      <c r="X201" s="1687"/>
      <c r="Y201" s="1481"/>
      <c r="Z201" s="1481"/>
      <c r="AA201" s="1687"/>
      <c r="AB201" s="1856"/>
      <c r="AC201" s="1857"/>
      <c r="AD201" s="1858"/>
      <c r="AE201" s="1481"/>
      <c r="AF201" s="1482"/>
      <c r="AG201" s="1482"/>
      <c r="AH201" s="1482"/>
      <c r="AI201" s="1482"/>
      <c r="AJ201" s="1481"/>
      <c r="AK201" s="1481"/>
      <c r="AL201" s="1481"/>
      <c r="AM201" s="1687">
        <v>32</v>
      </c>
      <c r="AN201" s="1687"/>
      <c r="AO201" s="1687"/>
      <c r="AP201" s="1687"/>
      <c r="AQ201" s="1687"/>
      <c r="AR201" s="1687"/>
      <c r="AS201" s="1687"/>
      <c r="AT201" s="1687"/>
      <c r="AU201" s="1689"/>
      <c r="AV201" s="1687"/>
      <c r="AW201" s="1687"/>
      <c r="AX201" s="1481"/>
      <c r="AY201" s="1481"/>
      <c r="AZ201" s="1482"/>
      <c r="BA201" s="1688"/>
      <c r="BB201" s="1483"/>
      <c r="BC201" s="1481"/>
      <c r="BD201" s="1481"/>
      <c r="BE201" s="1481"/>
      <c r="BF201" s="1481"/>
      <c r="BG201" s="1484"/>
      <c r="BH201" s="1832">
        <f t="shared" ref="BH201" si="31">SUM(J201:BA201)+(BI201*10)</f>
        <v>42</v>
      </c>
      <c r="BI201" s="1485">
        <f t="shared" ref="BI201" si="32">COUNTA(J201:BG201)</f>
        <v>1</v>
      </c>
      <c r="BJ201" s="854">
        <f>SUM(BI192:BI201)</f>
        <v>53</v>
      </c>
      <c r="BK201" s="340">
        <f>SUM(BH192:BH201)</f>
        <v>3832</v>
      </c>
      <c r="BL201" s="1686" t="s">
        <v>1059</v>
      </c>
      <c r="BM201" s="1686" t="s">
        <v>65</v>
      </c>
      <c r="BN201" s="78" t="s">
        <v>516</v>
      </c>
      <c r="BO201" s="1688">
        <v>2013</v>
      </c>
    </row>
    <row r="202" spans="3:67" ht="17.25" customHeight="1" x14ac:dyDescent="0.25">
      <c r="C202" s="610" t="s">
        <v>437</v>
      </c>
      <c r="D202" s="609">
        <v>1</v>
      </c>
      <c r="E202" s="1456" t="s">
        <v>10</v>
      </c>
      <c r="F202" s="1457" t="s">
        <v>91</v>
      </c>
      <c r="G202" s="1457" t="s">
        <v>92</v>
      </c>
      <c r="H202" s="1458" t="s">
        <v>515</v>
      </c>
      <c r="I202" s="1459">
        <v>2011</v>
      </c>
      <c r="J202" s="1460"/>
      <c r="K202" s="1458"/>
      <c r="L202" s="1458">
        <v>135</v>
      </c>
      <c r="M202" s="1458">
        <v>95</v>
      </c>
      <c r="N202" s="1458"/>
      <c r="O202" s="1458"/>
      <c r="P202" s="1458"/>
      <c r="Q202" s="1458"/>
      <c r="R202" s="1458"/>
      <c r="S202" s="1458"/>
      <c r="T202" s="1458">
        <v>95</v>
      </c>
      <c r="U202" s="1459">
        <v>135</v>
      </c>
      <c r="V202" s="1458"/>
      <c r="W202" s="1458"/>
      <c r="X202" s="1458"/>
      <c r="Y202" s="1458"/>
      <c r="Z202" s="1458"/>
      <c r="AA202" s="1458"/>
      <c r="AB202" s="237"/>
      <c r="AC202" s="1461">
        <v>200</v>
      </c>
      <c r="AD202" s="1462"/>
      <c r="AE202" s="1458"/>
      <c r="AF202" s="1459"/>
      <c r="AG202" s="1459"/>
      <c r="AH202" s="1459"/>
      <c r="AI202" s="1459"/>
      <c r="AJ202" s="1463"/>
      <c r="AK202" s="1464"/>
      <c r="AL202" s="1464"/>
      <c r="AM202" s="1463">
        <v>135</v>
      </c>
      <c r="AN202" s="1463"/>
      <c r="AO202" s="1463"/>
      <c r="AP202" s="1463">
        <v>140</v>
      </c>
      <c r="AQ202" s="1463"/>
      <c r="AR202" s="1463"/>
      <c r="AS202" s="1463"/>
      <c r="AT202" s="1463"/>
      <c r="AU202" s="1465"/>
      <c r="AV202" s="1463"/>
      <c r="AW202" s="1463"/>
      <c r="AX202" s="1463"/>
      <c r="AY202" s="1463"/>
      <c r="AZ202" s="1466"/>
      <c r="BA202" s="1466"/>
      <c r="BB202" s="1467"/>
      <c r="BC202" s="1463"/>
      <c r="BD202" s="1463"/>
      <c r="BE202" s="1463"/>
      <c r="BF202" s="1463"/>
      <c r="BG202" s="1468"/>
      <c r="BH202" s="861">
        <f t="shared" ref="BH202:BH226" si="33">SUM(J202:BA202)+(BI202*10)</f>
        <v>1005</v>
      </c>
      <c r="BI202" s="1019">
        <f t="shared" ref="BI202:BI226" si="34">COUNTA(J202:BG202)</f>
        <v>7</v>
      </c>
      <c r="BJ202" s="98"/>
      <c r="BL202" s="1994" t="s">
        <v>91</v>
      </c>
      <c r="BM202" s="1457" t="s">
        <v>92</v>
      </c>
      <c r="BN202" s="1458" t="s">
        <v>515</v>
      </c>
      <c r="BO202" s="1461">
        <v>2011</v>
      </c>
    </row>
    <row r="203" spans="3:67" ht="17.25" customHeight="1" x14ac:dyDescent="0.25">
      <c r="C203" s="610" t="s">
        <v>438</v>
      </c>
      <c r="D203" s="611">
        <v>2</v>
      </c>
      <c r="E203" s="1055" t="s">
        <v>10</v>
      </c>
      <c r="F203" s="74" t="s">
        <v>871</v>
      </c>
      <c r="G203" s="74" t="s">
        <v>138</v>
      </c>
      <c r="H203" s="75" t="s">
        <v>515</v>
      </c>
      <c r="I203" s="236">
        <v>2014</v>
      </c>
      <c r="J203" s="454"/>
      <c r="K203" s="75"/>
      <c r="L203" s="75"/>
      <c r="M203" s="75"/>
      <c r="N203" s="75"/>
      <c r="O203" s="75">
        <v>90</v>
      </c>
      <c r="P203" s="75">
        <v>35</v>
      </c>
      <c r="Q203" s="75"/>
      <c r="R203" s="75"/>
      <c r="S203" s="75">
        <v>57</v>
      </c>
      <c r="T203" s="75"/>
      <c r="U203" s="236"/>
      <c r="V203" s="75"/>
      <c r="W203" s="75"/>
      <c r="X203" s="75">
        <v>33</v>
      </c>
      <c r="Y203" s="75"/>
      <c r="Z203" s="75">
        <v>40</v>
      </c>
      <c r="AA203" s="75"/>
      <c r="AB203" s="237"/>
      <c r="AC203" s="455"/>
      <c r="AD203" s="410"/>
      <c r="AE203" s="75">
        <v>75</v>
      </c>
      <c r="AF203" s="236">
        <v>75</v>
      </c>
      <c r="AG203" s="236"/>
      <c r="AH203" s="236"/>
      <c r="AI203" s="236"/>
      <c r="AJ203" s="75">
        <v>100</v>
      </c>
      <c r="AK203" s="75"/>
      <c r="AL203" s="75">
        <v>75</v>
      </c>
      <c r="AM203" s="75"/>
      <c r="AN203" s="75"/>
      <c r="AO203" s="75"/>
      <c r="AP203" s="75">
        <v>36</v>
      </c>
      <c r="AQ203" s="75"/>
      <c r="AR203" s="75"/>
      <c r="AS203" s="75"/>
      <c r="AT203" s="75"/>
      <c r="AU203" s="409"/>
      <c r="AV203" s="75"/>
      <c r="AW203" s="75"/>
      <c r="AX203" s="75"/>
      <c r="AY203" s="75"/>
      <c r="AZ203" s="236"/>
      <c r="BA203" s="236"/>
      <c r="BB203" s="454"/>
      <c r="BC203" s="75"/>
      <c r="BD203" s="75"/>
      <c r="BE203" s="75"/>
      <c r="BF203" s="75">
        <v>10</v>
      </c>
      <c r="BG203" s="1109">
        <v>10</v>
      </c>
      <c r="BH203" s="861">
        <f t="shared" si="33"/>
        <v>736</v>
      </c>
      <c r="BI203" s="1019">
        <f t="shared" si="34"/>
        <v>12</v>
      </c>
      <c r="BJ203" s="98"/>
      <c r="BL203" s="1568" t="s">
        <v>533</v>
      </c>
      <c r="BM203" s="74" t="s">
        <v>115</v>
      </c>
      <c r="BN203" s="75" t="s">
        <v>515</v>
      </c>
      <c r="BO203" s="455">
        <v>2018</v>
      </c>
    </row>
    <row r="204" spans="3:67" ht="17.25" customHeight="1" x14ac:dyDescent="0.25">
      <c r="C204" s="610" t="s">
        <v>439</v>
      </c>
      <c r="D204" s="611">
        <v>3</v>
      </c>
      <c r="E204" s="1055" t="s">
        <v>10</v>
      </c>
      <c r="F204" s="74" t="s">
        <v>715</v>
      </c>
      <c r="G204" s="74" t="s">
        <v>138</v>
      </c>
      <c r="H204" s="75" t="s">
        <v>515</v>
      </c>
      <c r="I204" s="236">
        <v>2011</v>
      </c>
      <c r="J204" s="454"/>
      <c r="K204" s="75"/>
      <c r="L204" s="75">
        <v>60</v>
      </c>
      <c r="M204" s="75">
        <v>42</v>
      </c>
      <c r="N204" s="75"/>
      <c r="O204" s="75"/>
      <c r="P204" s="75"/>
      <c r="Q204" s="75">
        <v>45</v>
      </c>
      <c r="R204" s="75"/>
      <c r="S204" s="75"/>
      <c r="T204" s="75">
        <v>65</v>
      </c>
      <c r="U204" s="236">
        <v>80</v>
      </c>
      <c r="V204" s="75"/>
      <c r="W204" s="75"/>
      <c r="X204" s="75"/>
      <c r="Y204" s="75">
        <v>43</v>
      </c>
      <c r="Z204" s="75"/>
      <c r="AA204" s="75">
        <v>85</v>
      </c>
      <c r="AB204" s="237"/>
      <c r="AC204" s="455">
        <v>80</v>
      </c>
      <c r="AD204" s="409"/>
      <c r="AE204" s="75"/>
      <c r="AF204" s="236"/>
      <c r="AG204" s="236"/>
      <c r="AH204" s="236"/>
      <c r="AI204" s="236"/>
      <c r="AJ204" s="75"/>
      <c r="AK204" s="75"/>
      <c r="AL204" s="75"/>
      <c r="AM204" s="75">
        <v>63</v>
      </c>
      <c r="AN204" s="75"/>
      <c r="AO204" s="75"/>
      <c r="AP204" s="75">
        <v>39</v>
      </c>
      <c r="AQ204" s="75"/>
      <c r="AR204" s="75"/>
      <c r="AS204" s="75"/>
      <c r="AT204" s="75"/>
      <c r="AU204" s="409"/>
      <c r="AV204" s="75"/>
      <c r="AW204" s="75"/>
      <c r="AX204" s="75"/>
      <c r="AY204" s="75"/>
      <c r="AZ204" s="236"/>
      <c r="BA204" s="236"/>
      <c r="BB204" s="454"/>
      <c r="BC204" s="75">
        <v>10</v>
      </c>
      <c r="BD204" s="75"/>
      <c r="BE204" s="75"/>
      <c r="BF204" s="75"/>
      <c r="BG204" s="1109"/>
      <c r="BH204" s="861">
        <f t="shared" si="33"/>
        <v>712</v>
      </c>
      <c r="BI204" s="1019">
        <f t="shared" si="34"/>
        <v>11</v>
      </c>
      <c r="BJ204" s="98"/>
      <c r="BL204" s="1568" t="s">
        <v>871</v>
      </c>
      <c r="BM204" s="74" t="s">
        <v>138</v>
      </c>
      <c r="BN204" s="75" t="s">
        <v>515</v>
      </c>
      <c r="BO204" s="455">
        <v>2014</v>
      </c>
    </row>
    <row r="205" spans="3:67" ht="17.25" customHeight="1" x14ac:dyDescent="0.25">
      <c r="C205" s="610" t="s">
        <v>440</v>
      </c>
      <c r="D205" s="611">
        <v>4</v>
      </c>
      <c r="E205" s="1055" t="s">
        <v>10</v>
      </c>
      <c r="F205" s="74" t="s">
        <v>533</v>
      </c>
      <c r="G205" s="74" t="s">
        <v>115</v>
      </c>
      <c r="H205" s="75" t="s">
        <v>515</v>
      </c>
      <c r="I205" s="236">
        <v>2018</v>
      </c>
      <c r="J205" s="454"/>
      <c r="K205" s="77"/>
      <c r="L205" s="75">
        <v>16</v>
      </c>
      <c r="M205" s="77"/>
      <c r="N205" s="75">
        <v>105</v>
      </c>
      <c r="O205" s="77"/>
      <c r="P205" s="75">
        <v>40</v>
      </c>
      <c r="Q205" s="75"/>
      <c r="R205" s="75">
        <v>100</v>
      </c>
      <c r="S205" s="75"/>
      <c r="T205" s="75"/>
      <c r="U205" s="236"/>
      <c r="V205" s="75"/>
      <c r="W205" s="75"/>
      <c r="X205" s="75">
        <v>23</v>
      </c>
      <c r="Y205" s="75"/>
      <c r="Z205" s="75">
        <v>26</v>
      </c>
      <c r="AA205" s="75"/>
      <c r="AB205" s="237"/>
      <c r="AC205" s="455"/>
      <c r="AD205" s="409">
        <v>90</v>
      </c>
      <c r="AE205" s="75"/>
      <c r="AF205" s="236">
        <v>51</v>
      </c>
      <c r="AG205" s="236"/>
      <c r="AH205" s="236"/>
      <c r="AI205" s="236">
        <v>105</v>
      </c>
      <c r="AJ205" s="75"/>
      <c r="AK205" s="75"/>
      <c r="AL205" s="75">
        <v>30</v>
      </c>
      <c r="AM205" s="75"/>
      <c r="AN205" s="75"/>
      <c r="AO205" s="75"/>
      <c r="AP205" s="75"/>
      <c r="AQ205" s="75"/>
      <c r="AR205" s="75"/>
      <c r="AS205" s="75"/>
      <c r="AT205" s="75"/>
      <c r="AU205" s="409"/>
      <c r="AV205" s="75"/>
      <c r="AW205" s="75"/>
      <c r="AX205" s="75"/>
      <c r="AY205" s="75"/>
      <c r="AZ205" s="236"/>
      <c r="BA205" s="236"/>
      <c r="BB205" s="454">
        <v>10</v>
      </c>
      <c r="BC205" s="75">
        <v>10</v>
      </c>
      <c r="BD205" s="75"/>
      <c r="BE205" s="75"/>
      <c r="BF205" s="75"/>
      <c r="BG205" s="1109"/>
      <c r="BH205" s="861">
        <f t="shared" si="33"/>
        <v>706</v>
      </c>
      <c r="BI205" s="1019">
        <f t="shared" si="34"/>
        <v>12</v>
      </c>
      <c r="BJ205" s="98"/>
      <c r="BL205" s="1568" t="s">
        <v>715</v>
      </c>
      <c r="BM205" s="74" t="s">
        <v>138</v>
      </c>
      <c r="BN205" s="75" t="s">
        <v>515</v>
      </c>
      <c r="BO205" s="455">
        <v>2011</v>
      </c>
    </row>
    <row r="206" spans="3:67" ht="17.25" customHeight="1" x14ac:dyDescent="0.25">
      <c r="C206" s="610" t="s">
        <v>441</v>
      </c>
      <c r="D206" s="611">
        <v>5</v>
      </c>
      <c r="E206" s="1055" t="s">
        <v>10</v>
      </c>
      <c r="F206" s="74" t="s">
        <v>174</v>
      </c>
      <c r="G206" s="74" t="s">
        <v>136</v>
      </c>
      <c r="H206" s="75" t="s">
        <v>515</v>
      </c>
      <c r="I206" s="236">
        <v>2012</v>
      </c>
      <c r="J206" s="454"/>
      <c r="K206" s="75"/>
      <c r="L206" s="75">
        <v>34</v>
      </c>
      <c r="M206" s="75">
        <v>45</v>
      </c>
      <c r="N206" s="77"/>
      <c r="O206" s="75"/>
      <c r="P206" s="75"/>
      <c r="Q206" s="75">
        <v>75</v>
      </c>
      <c r="R206" s="75"/>
      <c r="S206" s="75"/>
      <c r="T206" s="75"/>
      <c r="U206" s="236">
        <v>95</v>
      </c>
      <c r="V206" s="75"/>
      <c r="W206" s="75"/>
      <c r="X206" s="75"/>
      <c r="Y206" s="75">
        <v>85</v>
      </c>
      <c r="Z206" s="75"/>
      <c r="AA206" s="75">
        <v>63</v>
      </c>
      <c r="AB206" s="237"/>
      <c r="AC206" s="455">
        <v>75</v>
      </c>
      <c r="AD206" s="409"/>
      <c r="AE206" s="75"/>
      <c r="AF206" s="236"/>
      <c r="AG206" s="236"/>
      <c r="AH206" s="236"/>
      <c r="AI206" s="236"/>
      <c r="AJ206" s="674"/>
      <c r="AK206" s="674"/>
      <c r="AL206" s="674"/>
      <c r="AM206" s="674"/>
      <c r="AN206" s="674"/>
      <c r="AO206" s="674"/>
      <c r="AP206" s="674">
        <v>130</v>
      </c>
      <c r="AQ206" s="674"/>
      <c r="AR206" s="674"/>
      <c r="AS206" s="674"/>
      <c r="AT206" s="674"/>
      <c r="AU206" s="675"/>
      <c r="AV206" s="674"/>
      <c r="AW206" s="674"/>
      <c r="AX206" s="674"/>
      <c r="AY206" s="674"/>
      <c r="AZ206" s="676"/>
      <c r="BA206" s="676"/>
      <c r="BB206" s="677"/>
      <c r="BC206" s="674"/>
      <c r="BD206" s="674"/>
      <c r="BE206" s="674"/>
      <c r="BF206" s="674"/>
      <c r="BG206" s="1107"/>
      <c r="BH206" s="861">
        <f t="shared" si="33"/>
        <v>682</v>
      </c>
      <c r="BI206" s="1019">
        <f t="shared" si="34"/>
        <v>8</v>
      </c>
      <c r="BJ206" s="98"/>
      <c r="BL206" s="1995" t="s">
        <v>708</v>
      </c>
      <c r="BM206" s="76" t="s">
        <v>709</v>
      </c>
      <c r="BN206" s="77" t="s">
        <v>515</v>
      </c>
      <c r="BO206" s="457">
        <v>2017</v>
      </c>
    </row>
    <row r="207" spans="3:67" ht="17.25" customHeight="1" x14ac:dyDescent="0.25">
      <c r="C207" s="610" t="s">
        <v>442</v>
      </c>
      <c r="D207" s="611">
        <v>6</v>
      </c>
      <c r="E207" s="1056" t="s">
        <v>10</v>
      </c>
      <c r="F207" s="76" t="s">
        <v>708</v>
      </c>
      <c r="G207" s="76" t="s">
        <v>709</v>
      </c>
      <c r="H207" s="77" t="s">
        <v>515</v>
      </c>
      <c r="I207" s="238">
        <v>2017</v>
      </c>
      <c r="J207" s="456"/>
      <c r="K207" s="77"/>
      <c r="L207" s="77"/>
      <c r="M207" s="77"/>
      <c r="N207" s="77">
        <v>100</v>
      </c>
      <c r="O207" s="77"/>
      <c r="P207" s="77">
        <v>26</v>
      </c>
      <c r="Q207" s="77"/>
      <c r="R207" s="77">
        <v>75</v>
      </c>
      <c r="S207" s="77"/>
      <c r="T207" s="77"/>
      <c r="U207" s="238"/>
      <c r="V207" s="77">
        <v>85</v>
      </c>
      <c r="W207" s="77"/>
      <c r="X207" s="77">
        <v>35</v>
      </c>
      <c r="Y207" s="77"/>
      <c r="Z207" s="77">
        <v>23</v>
      </c>
      <c r="AA207" s="77"/>
      <c r="AB207" s="239"/>
      <c r="AC207" s="457"/>
      <c r="AD207" s="410">
        <v>85</v>
      </c>
      <c r="AE207" s="77"/>
      <c r="AF207" s="238"/>
      <c r="AG207" s="238"/>
      <c r="AH207" s="238"/>
      <c r="AI207" s="238">
        <v>95</v>
      </c>
      <c r="AJ207" s="77"/>
      <c r="AK207" s="77"/>
      <c r="AL207" s="77">
        <v>28</v>
      </c>
      <c r="AM207" s="77"/>
      <c r="AN207" s="77"/>
      <c r="AO207" s="77"/>
      <c r="AP207" s="77"/>
      <c r="AQ207" s="77"/>
      <c r="AR207" s="77"/>
      <c r="AS207" s="77"/>
      <c r="AT207" s="77"/>
      <c r="AU207" s="410"/>
      <c r="AV207" s="77"/>
      <c r="AW207" s="77"/>
      <c r="AX207" s="77"/>
      <c r="AY207" s="77"/>
      <c r="AZ207" s="238"/>
      <c r="BA207" s="238"/>
      <c r="BB207" s="456"/>
      <c r="BC207" s="77"/>
      <c r="BD207" s="77"/>
      <c r="BE207" s="77"/>
      <c r="BF207" s="77"/>
      <c r="BG207" s="850"/>
      <c r="BH207" s="861">
        <f t="shared" si="33"/>
        <v>642</v>
      </c>
      <c r="BI207" s="1019">
        <f t="shared" si="34"/>
        <v>9</v>
      </c>
      <c r="BJ207" s="98"/>
      <c r="BL207" s="1568" t="s">
        <v>174</v>
      </c>
      <c r="BM207" s="74" t="s">
        <v>136</v>
      </c>
      <c r="BN207" s="75" t="s">
        <v>515</v>
      </c>
      <c r="BO207" s="455">
        <v>2012</v>
      </c>
    </row>
    <row r="208" spans="3:67" ht="17.25" customHeight="1" x14ac:dyDescent="0.25">
      <c r="C208" s="610" t="s">
        <v>443</v>
      </c>
      <c r="D208" s="611">
        <v>7</v>
      </c>
      <c r="E208" s="1056" t="s">
        <v>10</v>
      </c>
      <c r="F208" s="76" t="s">
        <v>641</v>
      </c>
      <c r="G208" s="76" t="s">
        <v>870</v>
      </c>
      <c r="H208" s="77" t="s">
        <v>515</v>
      </c>
      <c r="I208" s="238">
        <v>2013</v>
      </c>
      <c r="J208" s="456"/>
      <c r="K208" s="77"/>
      <c r="L208" s="77"/>
      <c r="M208" s="77"/>
      <c r="N208" s="77"/>
      <c r="O208" s="77">
        <v>95</v>
      </c>
      <c r="P208" s="77">
        <v>50</v>
      </c>
      <c r="Q208" s="77"/>
      <c r="R208" s="77"/>
      <c r="S208" s="77">
        <v>60</v>
      </c>
      <c r="T208" s="77"/>
      <c r="U208" s="238"/>
      <c r="V208" s="77"/>
      <c r="W208" s="77"/>
      <c r="X208" s="77"/>
      <c r="Y208" s="77"/>
      <c r="Z208" s="77">
        <v>27</v>
      </c>
      <c r="AA208" s="77"/>
      <c r="AB208" s="239"/>
      <c r="AC208" s="457"/>
      <c r="AD208" s="410"/>
      <c r="AE208" s="77">
        <v>80</v>
      </c>
      <c r="AF208" s="238">
        <v>70</v>
      </c>
      <c r="AG208" s="238"/>
      <c r="AH208" s="238"/>
      <c r="AI208" s="238"/>
      <c r="AJ208" s="906">
        <v>45</v>
      </c>
      <c r="AK208" s="906"/>
      <c r="AL208" s="906"/>
      <c r="AM208" s="906"/>
      <c r="AN208" s="906"/>
      <c r="AO208" s="906"/>
      <c r="AP208" s="906">
        <v>120</v>
      </c>
      <c r="AQ208" s="906"/>
      <c r="AR208" s="906"/>
      <c r="AS208" s="906"/>
      <c r="AT208" s="906"/>
      <c r="AU208" s="907"/>
      <c r="AV208" s="906"/>
      <c r="AW208" s="906"/>
      <c r="AX208" s="906"/>
      <c r="AY208" s="906"/>
      <c r="AZ208" s="908"/>
      <c r="BA208" s="908"/>
      <c r="BB208" s="909"/>
      <c r="BC208" s="906"/>
      <c r="BD208" s="906"/>
      <c r="BE208" s="906"/>
      <c r="BF208" s="906">
        <v>10</v>
      </c>
      <c r="BG208" s="1108"/>
      <c r="BH208" s="861">
        <f t="shared" si="33"/>
        <v>637</v>
      </c>
      <c r="BI208" s="1019">
        <f t="shared" si="34"/>
        <v>9</v>
      </c>
      <c r="BL208" s="1995" t="s">
        <v>641</v>
      </c>
      <c r="BM208" s="76" t="s">
        <v>870</v>
      </c>
      <c r="BN208" s="77" t="s">
        <v>515</v>
      </c>
      <c r="BO208" s="457">
        <v>2013</v>
      </c>
    </row>
    <row r="209" spans="3:67" ht="17.25" customHeight="1" x14ac:dyDescent="0.25">
      <c r="C209" s="610" t="s">
        <v>444</v>
      </c>
      <c r="D209" s="611">
        <v>8</v>
      </c>
      <c r="E209" s="1056" t="s">
        <v>10</v>
      </c>
      <c r="F209" s="76" t="s">
        <v>839</v>
      </c>
      <c r="G209" s="76" t="s">
        <v>114</v>
      </c>
      <c r="H209" s="77" t="s">
        <v>515</v>
      </c>
      <c r="I209" s="238">
        <v>2014</v>
      </c>
      <c r="J209" s="456"/>
      <c r="K209" s="77"/>
      <c r="L209" s="77"/>
      <c r="M209" s="77"/>
      <c r="N209" s="77"/>
      <c r="O209" s="77"/>
      <c r="P209" s="77"/>
      <c r="Q209" s="77"/>
      <c r="R209" s="77"/>
      <c r="S209" s="77"/>
      <c r="T209" s="77"/>
      <c r="U209" s="238"/>
      <c r="V209" s="77"/>
      <c r="W209" s="77">
        <v>90</v>
      </c>
      <c r="X209" s="77"/>
      <c r="Y209" s="77"/>
      <c r="Z209" s="77">
        <v>21</v>
      </c>
      <c r="AA209" s="77"/>
      <c r="AB209" s="239"/>
      <c r="AC209" s="457"/>
      <c r="AD209" s="410"/>
      <c r="AE209" s="77">
        <v>57</v>
      </c>
      <c r="AF209" s="238">
        <v>26</v>
      </c>
      <c r="AG209" s="238"/>
      <c r="AH209" s="238"/>
      <c r="AI209" s="238"/>
      <c r="AJ209" s="77">
        <v>57</v>
      </c>
      <c r="AK209" s="77"/>
      <c r="AL209" s="77"/>
      <c r="AM209" s="77"/>
      <c r="AN209" s="77"/>
      <c r="AO209" s="77"/>
      <c r="AP209" s="77">
        <v>105</v>
      </c>
      <c r="AQ209" s="77"/>
      <c r="AR209" s="77"/>
      <c r="AS209" s="77"/>
      <c r="AT209" s="77"/>
      <c r="AU209" s="410"/>
      <c r="AV209" s="77"/>
      <c r="AW209" s="77"/>
      <c r="AX209" s="77"/>
      <c r="AY209" s="77"/>
      <c r="AZ209" s="238"/>
      <c r="BA209" s="238"/>
      <c r="BB209" s="456"/>
      <c r="BC209" s="77"/>
      <c r="BD209" s="77"/>
      <c r="BE209" s="77"/>
      <c r="BF209" s="77"/>
      <c r="BG209" s="850"/>
      <c r="BH209" s="861">
        <f t="shared" si="33"/>
        <v>416</v>
      </c>
      <c r="BI209" s="1019">
        <f t="shared" si="34"/>
        <v>6</v>
      </c>
      <c r="BL209" s="1568" t="s">
        <v>883</v>
      </c>
      <c r="BM209" s="74" t="s">
        <v>176</v>
      </c>
      <c r="BN209" s="75" t="s">
        <v>515</v>
      </c>
      <c r="BO209" s="455">
        <v>2017</v>
      </c>
    </row>
    <row r="210" spans="3:67" ht="17.25" customHeight="1" x14ac:dyDescent="0.25">
      <c r="C210" s="610" t="s">
        <v>445</v>
      </c>
      <c r="D210" s="611">
        <v>9</v>
      </c>
      <c r="E210" s="1055" t="s">
        <v>10</v>
      </c>
      <c r="F210" s="74" t="s">
        <v>883</v>
      </c>
      <c r="G210" s="74" t="s">
        <v>176</v>
      </c>
      <c r="H210" s="75" t="s">
        <v>515</v>
      </c>
      <c r="I210" s="236">
        <v>2017</v>
      </c>
      <c r="J210" s="454"/>
      <c r="K210" s="75"/>
      <c r="L210" s="75"/>
      <c r="M210" s="75"/>
      <c r="N210" s="75"/>
      <c r="O210" s="75"/>
      <c r="P210" s="75"/>
      <c r="Q210" s="75"/>
      <c r="R210" s="75">
        <v>70</v>
      </c>
      <c r="S210" s="75"/>
      <c r="T210" s="75"/>
      <c r="U210" s="236"/>
      <c r="V210" s="75"/>
      <c r="W210" s="75"/>
      <c r="X210" s="75">
        <v>15</v>
      </c>
      <c r="Y210" s="75"/>
      <c r="Z210" s="75">
        <v>15</v>
      </c>
      <c r="AA210" s="75"/>
      <c r="AB210" s="237"/>
      <c r="AC210" s="455"/>
      <c r="AD210" s="409">
        <v>80</v>
      </c>
      <c r="AE210" s="75"/>
      <c r="AF210" s="236">
        <v>17</v>
      </c>
      <c r="AG210" s="236"/>
      <c r="AH210" s="236"/>
      <c r="AI210" s="236">
        <v>90</v>
      </c>
      <c r="AJ210" s="674"/>
      <c r="AK210" s="674"/>
      <c r="AL210" s="674">
        <v>15</v>
      </c>
      <c r="AM210" s="674"/>
      <c r="AN210" s="674"/>
      <c r="AO210" s="674"/>
      <c r="AP210" s="674"/>
      <c r="AQ210" s="674"/>
      <c r="AR210" s="674"/>
      <c r="AS210" s="674"/>
      <c r="AT210" s="674"/>
      <c r="AU210" s="675"/>
      <c r="AV210" s="674"/>
      <c r="AW210" s="674"/>
      <c r="AX210" s="674"/>
      <c r="AY210" s="674"/>
      <c r="AZ210" s="676"/>
      <c r="BA210" s="676"/>
      <c r="BB210" s="677"/>
      <c r="BC210" s="674"/>
      <c r="BD210" s="674"/>
      <c r="BE210" s="674"/>
      <c r="BF210" s="674"/>
      <c r="BG210" s="1107"/>
      <c r="BH210" s="861">
        <f t="shared" si="33"/>
        <v>372</v>
      </c>
      <c r="BI210" s="1019">
        <f t="shared" si="34"/>
        <v>7</v>
      </c>
      <c r="BL210" s="1995" t="s">
        <v>839</v>
      </c>
      <c r="BM210" s="76" t="s">
        <v>114</v>
      </c>
      <c r="BN210" s="77" t="s">
        <v>515</v>
      </c>
      <c r="BO210" s="457">
        <v>2014</v>
      </c>
    </row>
    <row r="211" spans="3:67" ht="17.25" customHeight="1" x14ac:dyDescent="0.25">
      <c r="C211" s="610" t="s">
        <v>446</v>
      </c>
      <c r="D211" s="611">
        <v>10</v>
      </c>
      <c r="E211" s="1056" t="s">
        <v>10</v>
      </c>
      <c r="F211" s="76" t="s">
        <v>742</v>
      </c>
      <c r="G211" s="76" t="s">
        <v>743</v>
      </c>
      <c r="H211" s="77" t="s">
        <v>515</v>
      </c>
      <c r="I211" s="238">
        <v>2015</v>
      </c>
      <c r="J211" s="456"/>
      <c r="K211" s="77"/>
      <c r="L211" s="77"/>
      <c r="M211" s="77"/>
      <c r="N211" s="77"/>
      <c r="O211" s="77"/>
      <c r="P211" s="77">
        <v>27</v>
      </c>
      <c r="Q211" s="77"/>
      <c r="R211" s="77"/>
      <c r="S211" s="77"/>
      <c r="T211" s="77"/>
      <c r="U211" s="238"/>
      <c r="V211" s="77">
        <v>90</v>
      </c>
      <c r="W211" s="77"/>
      <c r="X211" s="77"/>
      <c r="Y211" s="77"/>
      <c r="Z211" s="77"/>
      <c r="AA211" s="77"/>
      <c r="AB211" s="239"/>
      <c r="AC211" s="457"/>
      <c r="AD211" s="410"/>
      <c r="AE211" s="77"/>
      <c r="AF211" s="238">
        <v>28</v>
      </c>
      <c r="AG211" s="238"/>
      <c r="AH211" s="238"/>
      <c r="AI211" s="238"/>
      <c r="AJ211" s="906"/>
      <c r="AK211" s="906"/>
      <c r="AL211" s="906"/>
      <c r="AM211" s="906"/>
      <c r="AN211" s="906"/>
      <c r="AO211" s="906"/>
      <c r="AP211" s="906"/>
      <c r="AQ211" s="906"/>
      <c r="AR211" s="906"/>
      <c r="AS211" s="906"/>
      <c r="AT211" s="906"/>
      <c r="AU211" s="907"/>
      <c r="AV211" s="906"/>
      <c r="AW211" s="906"/>
      <c r="AX211" s="906"/>
      <c r="AY211" s="906"/>
      <c r="AZ211" s="908"/>
      <c r="BA211" s="908"/>
      <c r="BB211" s="909"/>
      <c r="BC211" s="906"/>
      <c r="BD211" s="906"/>
      <c r="BE211" s="906"/>
      <c r="BF211" s="906"/>
      <c r="BG211" s="1108"/>
      <c r="BH211" s="861">
        <f t="shared" si="33"/>
        <v>175</v>
      </c>
      <c r="BI211" s="1019">
        <f t="shared" si="34"/>
        <v>3</v>
      </c>
      <c r="BL211" s="1995" t="s">
        <v>742</v>
      </c>
      <c r="BM211" s="76" t="s">
        <v>743</v>
      </c>
      <c r="BN211" s="77" t="s">
        <v>515</v>
      </c>
      <c r="BO211" s="457">
        <v>2015</v>
      </c>
    </row>
    <row r="212" spans="3:67" ht="17.25" customHeight="1" x14ac:dyDescent="0.25">
      <c r="C212" s="610" t="s">
        <v>447</v>
      </c>
      <c r="D212" s="611">
        <v>11</v>
      </c>
      <c r="E212" s="1055" t="s">
        <v>10</v>
      </c>
      <c r="F212" s="74" t="s">
        <v>869</v>
      </c>
      <c r="G212" s="74" t="s">
        <v>95</v>
      </c>
      <c r="H212" s="75" t="s">
        <v>515</v>
      </c>
      <c r="I212" s="236">
        <v>2007</v>
      </c>
      <c r="J212" s="454"/>
      <c r="K212" s="75"/>
      <c r="L212" s="75"/>
      <c r="M212" s="75">
        <v>30</v>
      </c>
      <c r="N212" s="75"/>
      <c r="O212" s="75"/>
      <c r="P212" s="75"/>
      <c r="Q212" s="75"/>
      <c r="R212" s="75"/>
      <c r="S212" s="75"/>
      <c r="T212" s="75">
        <v>57</v>
      </c>
      <c r="U212" s="236"/>
      <c r="V212" s="75"/>
      <c r="W212" s="75"/>
      <c r="X212" s="75"/>
      <c r="Y212" s="75"/>
      <c r="Z212" s="75"/>
      <c r="AA212" s="75"/>
      <c r="AB212" s="237"/>
      <c r="AC212" s="455"/>
      <c r="AD212" s="409"/>
      <c r="AE212" s="75"/>
      <c r="AF212" s="236"/>
      <c r="AG212" s="236"/>
      <c r="AH212" s="236"/>
      <c r="AI212" s="236"/>
      <c r="AJ212" s="75"/>
      <c r="AK212" s="75"/>
      <c r="AL212" s="75"/>
      <c r="AM212" s="75"/>
      <c r="AN212" s="75"/>
      <c r="AO212" s="75"/>
      <c r="AP212" s="75"/>
      <c r="AQ212" s="75"/>
      <c r="AR212" s="75"/>
      <c r="AS212" s="75"/>
      <c r="AT212" s="75"/>
      <c r="AU212" s="409"/>
      <c r="AV212" s="75"/>
      <c r="AW212" s="75"/>
      <c r="AX212" s="75"/>
      <c r="AY212" s="75"/>
      <c r="AZ212" s="236"/>
      <c r="BA212" s="236"/>
      <c r="BB212" s="454"/>
      <c r="BC212" s="75"/>
      <c r="BD212" s="75"/>
      <c r="BE212" s="75"/>
      <c r="BF212" s="75"/>
      <c r="BG212" s="1109"/>
      <c r="BH212" s="861">
        <f t="shared" si="33"/>
        <v>107</v>
      </c>
      <c r="BI212" s="1019">
        <f t="shared" si="34"/>
        <v>2</v>
      </c>
      <c r="BL212" s="1568" t="s">
        <v>869</v>
      </c>
      <c r="BM212" s="74" t="s">
        <v>95</v>
      </c>
      <c r="BN212" s="75" t="s">
        <v>515</v>
      </c>
      <c r="BO212" s="455">
        <v>2007</v>
      </c>
    </row>
    <row r="213" spans="3:67" ht="17.25" customHeight="1" x14ac:dyDescent="0.25">
      <c r="C213" s="610" t="s">
        <v>448</v>
      </c>
      <c r="D213" s="611">
        <v>12</v>
      </c>
      <c r="E213" s="1055" t="s">
        <v>10</v>
      </c>
      <c r="F213" s="74" t="s">
        <v>679</v>
      </c>
      <c r="G213" s="74" t="s">
        <v>171</v>
      </c>
      <c r="H213" s="75" t="s">
        <v>515</v>
      </c>
      <c r="I213" s="236">
        <v>2015</v>
      </c>
      <c r="J213" s="454"/>
      <c r="K213" s="75"/>
      <c r="L213" s="75"/>
      <c r="M213" s="75"/>
      <c r="N213" s="75"/>
      <c r="O213" s="75"/>
      <c r="P213" s="75">
        <v>43</v>
      </c>
      <c r="Q213" s="75"/>
      <c r="R213" s="75"/>
      <c r="S213" s="75"/>
      <c r="T213" s="75"/>
      <c r="U213" s="236"/>
      <c r="V213" s="75"/>
      <c r="W213" s="75"/>
      <c r="X213" s="75"/>
      <c r="Y213" s="75"/>
      <c r="Z213" s="75"/>
      <c r="AA213" s="75"/>
      <c r="AB213" s="237"/>
      <c r="AC213" s="455"/>
      <c r="AD213" s="409"/>
      <c r="AE213" s="75"/>
      <c r="AF213" s="236"/>
      <c r="AG213" s="236"/>
      <c r="AH213" s="236"/>
      <c r="AI213" s="236"/>
      <c r="AJ213" s="674"/>
      <c r="AK213" s="674"/>
      <c r="AL213" s="674"/>
      <c r="AM213" s="674"/>
      <c r="AN213" s="674"/>
      <c r="AO213" s="674"/>
      <c r="AP213" s="674"/>
      <c r="AQ213" s="674"/>
      <c r="AR213" s="674"/>
      <c r="AS213" s="674"/>
      <c r="AT213" s="674"/>
      <c r="AU213" s="675"/>
      <c r="AV213" s="674"/>
      <c r="AW213" s="674"/>
      <c r="AX213" s="674"/>
      <c r="AY213" s="674"/>
      <c r="AZ213" s="676"/>
      <c r="BA213" s="676"/>
      <c r="BB213" s="677"/>
      <c r="BC213" s="674"/>
      <c r="BD213" s="674"/>
      <c r="BE213" s="674"/>
      <c r="BF213" s="674"/>
      <c r="BG213" s="1107"/>
      <c r="BH213" s="861">
        <f t="shared" si="33"/>
        <v>53</v>
      </c>
      <c r="BI213" s="1019">
        <f t="shared" si="34"/>
        <v>1</v>
      </c>
      <c r="BL213" s="1568" t="s">
        <v>679</v>
      </c>
      <c r="BM213" s="74" t="s">
        <v>171</v>
      </c>
      <c r="BN213" s="75" t="s">
        <v>515</v>
      </c>
      <c r="BO213" s="455">
        <v>2015</v>
      </c>
    </row>
    <row r="214" spans="3:67" ht="17.25" customHeight="1" thickBot="1" x14ac:dyDescent="0.3">
      <c r="C214" s="610" t="s">
        <v>452</v>
      </c>
      <c r="D214" s="611">
        <v>13</v>
      </c>
      <c r="E214" s="1055" t="s">
        <v>10</v>
      </c>
      <c r="F214" s="74" t="s">
        <v>1090</v>
      </c>
      <c r="G214" s="74" t="s">
        <v>95</v>
      </c>
      <c r="H214" s="75" t="s">
        <v>515</v>
      </c>
      <c r="I214" s="236">
        <v>2017</v>
      </c>
      <c r="J214" s="456"/>
      <c r="K214" s="77"/>
      <c r="L214" s="77"/>
      <c r="M214" s="77"/>
      <c r="N214" s="77"/>
      <c r="O214" s="77"/>
      <c r="P214" s="77"/>
      <c r="Q214" s="77"/>
      <c r="R214" s="77"/>
      <c r="S214" s="77"/>
      <c r="T214" s="77"/>
      <c r="U214" s="238"/>
      <c r="V214" s="77"/>
      <c r="W214" s="77"/>
      <c r="X214" s="77"/>
      <c r="Y214" s="77"/>
      <c r="Z214" s="77"/>
      <c r="AA214" s="77"/>
      <c r="AB214" s="239"/>
      <c r="AC214" s="457"/>
      <c r="AD214" s="409"/>
      <c r="AE214" s="75"/>
      <c r="AF214" s="236"/>
      <c r="AG214" s="236"/>
      <c r="AH214" s="236"/>
      <c r="AI214" s="236"/>
      <c r="AJ214" s="75"/>
      <c r="AK214" s="75"/>
      <c r="AL214" s="75">
        <v>36</v>
      </c>
      <c r="AM214" s="75"/>
      <c r="AN214" s="75"/>
      <c r="AO214" s="75"/>
      <c r="AP214" s="75"/>
      <c r="AQ214" s="75"/>
      <c r="AR214" s="75"/>
      <c r="AS214" s="75"/>
      <c r="AT214" s="75"/>
      <c r="AU214" s="409"/>
      <c r="AV214" s="75"/>
      <c r="AW214" s="75"/>
      <c r="AX214" s="75"/>
      <c r="AY214" s="75"/>
      <c r="AZ214" s="236"/>
      <c r="BA214" s="236"/>
      <c r="BB214" s="456"/>
      <c r="BC214" s="77"/>
      <c r="BD214" s="77"/>
      <c r="BE214" s="77"/>
      <c r="BF214" s="77"/>
      <c r="BG214" s="850"/>
      <c r="BH214" s="861">
        <f t="shared" si="33"/>
        <v>46</v>
      </c>
      <c r="BI214" s="1019">
        <f t="shared" si="34"/>
        <v>1</v>
      </c>
      <c r="BJ214" s="98"/>
      <c r="BL214" s="1568" t="s">
        <v>1090</v>
      </c>
      <c r="BM214" s="74" t="s">
        <v>95</v>
      </c>
      <c r="BN214" s="75" t="s">
        <v>516</v>
      </c>
      <c r="BO214" s="455">
        <v>2017</v>
      </c>
    </row>
    <row r="215" spans="3:67" ht="17.25" customHeight="1" thickBot="1" x14ac:dyDescent="0.3">
      <c r="C215" s="610" t="s">
        <v>453</v>
      </c>
      <c r="D215" s="613">
        <v>14</v>
      </c>
      <c r="E215" s="1215" t="s">
        <v>10</v>
      </c>
      <c r="F215" s="1216" t="s">
        <v>533</v>
      </c>
      <c r="G215" s="1216" t="s">
        <v>171</v>
      </c>
      <c r="H215" s="78" t="s">
        <v>516</v>
      </c>
      <c r="I215" s="1217">
        <v>2020</v>
      </c>
      <c r="J215" s="1859"/>
      <c r="K215" s="1860"/>
      <c r="L215" s="1860"/>
      <c r="M215" s="1860"/>
      <c r="N215" s="1860"/>
      <c r="O215" s="1860"/>
      <c r="P215" s="1860"/>
      <c r="Q215" s="1860"/>
      <c r="R215" s="1860"/>
      <c r="S215" s="1860"/>
      <c r="T215" s="1860"/>
      <c r="U215" s="1861"/>
      <c r="V215" s="1860"/>
      <c r="W215" s="1860"/>
      <c r="X215" s="1860"/>
      <c r="Y215" s="1860"/>
      <c r="Z215" s="1860"/>
      <c r="AA215" s="1860"/>
      <c r="AB215" s="1862"/>
      <c r="AC215" s="1863"/>
      <c r="AD215" s="1220"/>
      <c r="AE215" s="78"/>
      <c r="AF215" s="1217"/>
      <c r="AG215" s="1217"/>
      <c r="AH215" s="1217"/>
      <c r="AI215" s="1217"/>
      <c r="AJ215" s="78"/>
      <c r="AK215" s="78"/>
      <c r="AL215" s="78">
        <v>12</v>
      </c>
      <c r="AM215" s="78"/>
      <c r="AN215" s="78"/>
      <c r="AO215" s="78"/>
      <c r="AP215" s="78"/>
      <c r="AQ215" s="78"/>
      <c r="AR215" s="78"/>
      <c r="AS215" s="78"/>
      <c r="AT215" s="78"/>
      <c r="AU215" s="1220"/>
      <c r="AV215" s="78"/>
      <c r="AW215" s="78"/>
      <c r="AX215" s="78"/>
      <c r="AY215" s="78"/>
      <c r="AZ215" s="1217"/>
      <c r="BA215" s="1217"/>
      <c r="BB215" s="1859"/>
      <c r="BC215" s="1860"/>
      <c r="BD215" s="1860"/>
      <c r="BE215" s="1860"/>
      <c r="BF215" s="1860"/>
      <c r="BG215" s="1862"/>
      <c r="BH215" s="1838">
        <f t="shared" si="33"/>
        <v>22</v>
      </c>
      <c r="BI215" s="1576">
        <f t="shared" si="34"/>
        <v>1</v>
      </c>
      <c r="BJ215" s="855">
        <f>SUM(BI202:BI215)</f>
        <v>89</v>
      </c>
      <c r="BK215" s="516">
        <f>SUM(BH202:BH215)</f>
        <v>6311</v>
      </c>
      <c r="BL215" s="1569" t="s">
        <v>533</v>
      </c>
      <c r="BM215" s="1216" t="s">
        <v>171</v>
      </c>
      <c r="BN215" s="78" t="s">
        <v>516</v>
      </c>
      <c r="BO215" s="1219">
        <v>2020</v>
      </c>
    </row>
    <row r="216" spans="3:67" ht="17.25" customHeight="1" x14ac:dyDescent="0.25">
      <c r="C216" s="610" t="s">
        <v>454</v>
      </c>
      <c r="D216" s="616">
        <v>1</v>
      </c>
      <c r="E216" s="1757" t="s">
        <v>460</v>
      </c>
      <c r="F216" s="1758" t="s">
        <v>544</v>
      </c>
      <c r="G216" s="1758" t="s">
        <v>113</v>
      </c>
      <c r="H216" s="1759" t="s">
        <v>515</v>
      </c>
      <c r="I216" s="1760">
        <v>2012</v>
      </c>
      <c r="J216" s="1761"/>
      <c r="K216" s="1759">
        <v>58</v>
      </c>
      <c r="L216" s="1759"/>
      <c r="M216" s="1759"/>
      <c r="N216" s="1759"/>
      <c r="O216" s="1759"/>
      <c r="P216" s="1759"/>
      <c r="Q216" s="1759">
        <v>68</v>
      </c>
      <c r="R216" s="1759"/>
      <c r="S216" s="1759"/>
      <c r="T216" s="1759"/>
      <c r="U216" s="1760"/>
      <c r="V216" s="1759"/>
      <c r="W216" s="1759"/>
      <c r="X216" s="1759"/>
      <c r="Y216" s="1759">
        <v>58</v>
      </c>
      <c r="Z216" s="1759"/>
      <c r="AA216" s="1759"/>
      <c r="AB216" s="1762"/>
      <c r="AC216" s="1763"/>
      <c r="AD216" s="1764"/>
      <c r="AE216" s="1759"/>
      <c r="AF216" s="1760"/>
      <c r="AG216" s="1760">
        <v>95</v>
      </c>
      <c r="AH216" s="1760"/>
      <c r="AI216" s="1756"/>
      <c r="AJ216" s="1759"/>
      <c r="AK216" s="1759"/>
      <c r="AL216" s="1759"/>
      <c r="AM216" s="1759">
        <v>85</v>
      </c>
      <c r="AN216" s="1759"/>
      <c r="AO216" s="1759"/>
      <c r="AP216" s="1759">
        <v>51</v>
      </c>
      <c r="AQ216" s="1759"/>
      <c r="AR216" s="1759"/>
      <c r="AS216" s="1759"/>
      <c r="AT216" s="1759"/>
      <c r="AU216" s="1764"/>
      <c r="AV216" s="1759"/>
      <c r="AW216" s="1759"/>
      <c r="AX216" s="1759"/>
      <c r="AY216" s="1759"/>
      <c r="AZ216" s="1760"/>
      <c r="BA216" s="1760"/>
      <c r="BB216" s="1761"/>
      <c r="BC216" s="1759"/>
      <c r="BD216" s="1759"/>
      <c r="BE216" s="1759"/>
      <c r="BF216" s="1759"/>
      <c r="BG216" s="1765"/>
      <c r="BH216" s="1629">
        <f t="shared" si="33"/>
        <v>475</v>
      </c>
      <c r="BI216" s="1629">
        <f t="shared" si="34"/>
        <v>6</v>
      </c>
      <c r="BJ216" s="672"/>
      <c r="BK216" s="202"/>
      <c r="BL216" s="1758" t="s">
        <v>544</v>
      </c>
      <c r="BM216" s="1758" t="s">
        <v>113</v>
      </c>
      <c r="BN216" s="1759" t="s">
        <v>515</v>
      </c>
      <c r="BO216" s="1760">
        <v>2012</v>
      </c>
    </row>
    <row r="217" spans="3:67" ht="17.25" customHeight="1" x14ac:dyDescent="0.25">
      <c r="C217" s="610" t="s">
        <v>455</v>
      </c>
      <c r="D217" s="611">
        <v>2</v>
      </c>
      <c r="E217" s="1634" t="s">
        <v>460</v>
      </c>
      <c r="F217" s="1635" t="s">
        <v>518</v>
      </c>
      <c r="G217" s="1635" t="s">
        <v>69</v>
      </c>
      <c r="H217" s="1639" t="s">
        <v>515</v>
      </c>
      <c r="I217" s="1648">
        <v>2013</v>
      </c>
      <c r="J217" s="1649"/>
      <c r="K217" s="1639"/>
      <c r="L217" s="1639"/>
      <c r="M217" s="1639"/>
      <c r="N217" s="1639"/>
      <c r="O217" s="1639"/>
      <c r="P217" s="1639">
        <v>58</v>
      </c>
      <c r="Q217" s="1639"/>
      <c r="R217" s="1639"/>
      <c r="S217" s="1639">
        <v>95</v>
      </c>
      <c r="T217" s="1639"/>
      <c r="U217" s="1648"/>
      <c r="V217" s="1639"/>
      <c r="W217" s="1639">
        <v>135</v>
      </c>
      <c r="X217" s="1639"/>
      <c r="Y217" s="1639"/>
      <c r="Z217" s="1639"/>
      <c r="AA217" s="1639"/>
      <c r="AB217" s="1650"/>
      <c r="AC217" s="1651"/>
      <c r="AD217" s="1652"/>
      <c r="AE217" s="1639"/>
      <c r="AF217" s="1648"/>
      <c r="AG217" s="1648"/>
      <c r="AH217" s="1648"/>
      <c r="AI217" s="1648"/>
      <c r="AJ217" s="1639"/>
      <c r="AK217" s="1639"/>
      <c r="AL217" s="1639"/>
      <c r="AM217" s="1639"/>
      <c r="AN217" s="1639"/>
      <c r="AO217" s="1639"/>
      <c r="AP217" s="1639">
        <v>130</v>
      </c>
      <c r="AQ217" s="1639"/>
      <c r="AR217" s="1639"/>
      <c r="AS217" s="1639"/>
      <c r="AT217" s="1639"/>
      <c r="AU217" s="1652"/>
      <c r="AV217" s="1639"/>
      <c r="AW217" s="1639"/>
      <c r="AX217" s="1639"/>
      <c r="AY217" s="1639"/>
      <c r="AZ217" s="1648"/>
      <c r="BA217" s="1648"/>
      <c r="BB217" s="1649"/>
      <c r="BC217" s="1639"/>
      <c r="BD217" s="1639"/>
      <c r="BE217" s="1639"/>
      <c r="BF217" s="1639"/>
      <c r="BG217" s="1654"/>
      <c r="BH217" s="1630">
        <f t="shared" si="33"/>
        <v>458</v>
      </c>
      <c r="BI217" s="1640">
        <f t="shared" si="34"/>
        <v>4</v>
      </c>
      <c r="BJ217" s="98"/>
      <c r="BL217" s="1635" t="s">
        <v>518</v>
      </c>
      <c r="BM217" s="1635" t="s">
        <v>69</v>
      </c>
      <c r="BN217" s="1639" t="s">
        <v>515</v>
      </c>
      <c r="BO217" s="1648">
        <v>2013</v>
      </c>
    </row>
    <row r="218" spans="3:67" ht="17.25" customHeight="1" x14ac:dyDescent="0.25">
      <c r="C218" s="610" t="s">
        <v>854</v>
      </c>
      <c r="D218" s="611">
        <v>3</v>
      </c>
      <c r="E218" s="1634" t="s">
        <v>460</v>
      </c>
      <c r="F218" s="1635" t="s">
        <v>468</v>
      </c>
      <c r="G218" s="1635" t="s">
        <v>126</v>
      </c>
      <c r="H218" s="1639" t="s">
        <v>515</v>
      </c>
      <c r="I218" s="1648">
        <v>2013</v>
      </c>
      <c r="J218" s="1649"/>
      <c r="K218" s="1639"/>
      <c r="L218" s="1639"/>
      <c r="M218" s="1639"/>
      <c r="N218" s="1639"/>
      <c r="O218" s="1639"/>
      <c r="P218" s="1639">
        <v>63</v>
      </c>
      <c r="Q218" s="1639"/>
      <c r="R218" s="1639"/>
      <c r="S218" s="1639">
        <v>90</v>
      </c>
      <c r="T218" s="1639"/>
      <c r="U218" s="1648"/>
      <c r="V218" s="1639"/>
      <c r="W218" s="1639"/>
      <c r="X218" s="1639"/>
      <c r="Y218" s="1639"/>
      <c r="Z218" s="1639"/>
      <c r="AA218" s="1639"/>
      <c r="AB218" s="1650"/>
      <c r="AC218" s="1651"/>
      <c r="AD218" s="1645"/>
      <c r="AE218" s="1638"/>
      <c r="AF218" s="1641">
        <v>85</v>
      </c>
      <c r="AG218" s="1641"/>
      <c r="AH218" s="1641"/>
      <c r="AI218" s="1641"/>
      <c r="AJ218" s="1638"/>
      <c r="AK218" s="1638"/>
      <c r="AL218" s="1638"/>
      <c r="AM218" s="1638"/>
      <c r="AN218" s="1638"/>
      <c r="AO218" s="1638"/>
      <c r="AP218" s="1639">
        <v>140</v>
      </c>
      <c r="AQ218" s="1639"/>
      <c r="AR218" s="1639"/>
      <c r="AS218" s="1639"/>
      <c r="AT218" s="1639"/>
      <c r="AU218" s="1652"/>
      <c r="AV218" s="1639"/>
      <c r="AW218" s="1639"/>
      <c r="AX218" s="1639"/>
      <c r="AY218" s="1639"/>
      <c r="AZ218" s="1648"/>
      <c r="BA218" s="1641"/>
      <c r="BB218" s="1642"/>
      <c r="BC218" s="1638"/>
      <c r="BD218" s="1638"/>
      <c r="BE218" s="1638"/>
      <c r="BF218" s="1638"/>
      <c r="BG218" s="1647"/>
      <c r="BH218" s="1630">
        <f t="shared" si="33"/>
        <v>418</v>
      </c>
      <c r="BI218" s="1640">
        <f t="shared" si="34"/>
        <v>4</v>
      </c>
      <c r="BJ218" s="98"/>
      <c r="BL218" s="1635" t="s">
        <v>468</v>
      </c>
      <c r="BM218" s="1635" t="s">
        <v>126</v>
      </c>
      <c r="BN218" s="1639" t="s">
        <v>515</v>
      </c>
      <c r="BO218" s="1648">
        <v>2013</v>
      </c>
    </row>
    <row r="219" spans="3:67" ht="17.25" customHeight="1" x14ac:dyDescent="0.25">
      <c r="C219" s="610" t="s">
        <v>855</v>
      </c>
      <c r="D219" s="611">
        <v>4</v>
      </c>
      <c r="E219" s="1634" t="s">
        <v>460</v>
      </c>
      <c r="F219" s="1635" t="s">
        <v>839</v>
      </c>
      <c r="G219" s="1635" t="s">
        <v>834</v>
      </c>
      <c r="H219" s="1639" t="s">
        <v>515</v>
      </c>
      <c r="I219" s="1648">
        <v>2014</v>
      </c>
      <c r="J219" s="1649">
        <v>33</v>
      </c>
      <c r="K219" s="1639"/>
      <c r="L219" s="1639"/>
      <c r="M219" s="1639"/>
      <c r="N219" s="1639"/>
      <c r="O219" s="1639"/>
      <c r="P219" s="1639">
        <v>29</v>
      </c>
      <c r="Q219" s="1639"/>
      <c r="R219" s="1639"/>
      <c r="S219" s="1639"/>
      <c r="T219" s="1639"/>
      <c r="U219" s="1655"/>
      <c r="V219" s="1653"/>
      <c r="W219" s="1653">
        <v>85</v>
      </c>
      <c r="X219" s="1653">
        <v>17</v>
      </c>
      <c r="Y219" s="1653"/>
      <c r="Z219" s="1653"/>
      <c r="AA219" s="1653"/>
      <c r="AB219" s="1656"/>
      <c r="AC219" s="1657"/>
      <c r="AD219" s="1658"/>
      <c r="AE219" s="1659"/>
      <c r="AF219" s="1646"/>
      <c r="AG219" s="1646"/>
      <c r="AH219" s="1646"/>
      <c r="AI219" s="1659"/>
      <c r="AJ219" s="1659"/>
      <c r="AK219" s="1653"/>
      <c r="AL219" s="1653"/>
      <c r="AM219" s="1653"/>
      <c r="AN219" s="1653"/>
      <c r="AO219" s="1653"/>
      <c r="AP219" s="1653">
        <v>113</v>
      </c>
      <c r="AQ219" s="1653"/>
      <c r="AR219" s="1653"/>
      <c r="AS219" s="1653"/>
      <c r="AT219" s="1653"/>
      <c r="AU219" s="1658"/>
      <c r="AV219" s="1653"/>
      <c r="AW219" s="1653"/>
      <c r="AX219" s="1653"/>
      <c r="AY219" s="1653"/>
      <c r="AZ219" s="1646"/>
      <c r="BA219" s="1646"/>
      <c r="BB219" s="1660"/>
      <c r="BC219" s="1659"/>
      <c r="BD219" s="1659"/>
      <c r="BE219" s="1659"/>
      <c r="BF219" s="1659"/>
      <c r="BG219" s="1661"/>
      <c r="BH219" s="1630">
        <f t="shared" si="33"/>
        <v>327</v>
      </c>
      <c r="BI219" s="1640">
        <f t="shared" si="34"/>
        <v>5</v>
      </c>
      <c r="BJ219" s="98"/>
      <c r="BL219" s="1635" t="s">
        <v>839</v>
      </c>
      <c r="BM219" s="1635" t="s">
        <v>834</v>
      </c>
      <c r="BN219" s="1639" t="s">
        <v>515</v>
      </c>
      <c r="BO219" s="1648">
        <v>2014</v>
      </c>
    </row>
    <row r="220" spans="3:67" ht="17.25" customHeight="1" x14ac:dyDescent="0.25">
      <c r="C220" s="610" t="s">
        <v>856</v>
      </c>
      <c r="D220" s="611">
        <v>5</v>
      </c>
      <c r="E220" s="1634" t="s">
        <v>460</v>
      </c>
      <c r="F220" s="1633" t="s">
        <v>838</v>
      </c>
      <c r="G220" s="1633" t="s">
        <v>73</v>
      </c>
      <c r="H220" s="1638" t="s">
        <v>515</v>
      </c>
      <c r="I220" s="1641">
        <v>2012</v>
      </c>
      <c r="J220" s="1642"/>
      <c r="K220" s="1638">
        <v>48</v>
      </c>
      <c r="L220" s="1638"/>
      <c r="M220" s="1639"/>
      <c r="N220" s="1639"/>
      <c r="O220" s="1638"/>
      <c r="P220" s="1638"/>
      <c r="Q220" s="1638">
        <v>43</v>
      </c>
      <c r="R220" s="1638"/>
      <c r="S220" s="1638"/>
      <c r="T220" s="1638"/>
      <c r="U220" s="1646"/>
      <c r="V220" s="1659"/>
      <c r="W220" s="1659"/>
      <c r="X220" s="1659"/>
      <c r="Y220" s="1659"/>
      <c r="Z220" s="1659"/>
      <c r="AA220" s="1653"/>
      <c r="AB220" s="1656"/>
      <c r="AC220" s="1657"/>
      <c r="AD220" s="1658"/>
      <c r="AE220" s="1653"/>
      <c r="AF220" s="1655"/>
      <c r="AG220" s="1646">
        <v>54</v>
      </c>
      <c r="AH220" s="1646"/>
      <c r="AI220" s="1646"/>
      <c r="AJ220" s="1659"/>
      <c r="AK220" s="1659"/>
      <c r="AL220" s="1659"/>
      <c r="AM220" s="1659">
        <v>80</v>
      </c>
      <c r="AN220" s="1659"/>
      <c r="AO220" s="1659"/>
      <c r="AP220" s="1659">
        <v>48</v>
      </c>
      <c r="AQ220" s="1659"/>
      <c r="AR220" s="1659"/>
      <c r="AS220" s="1659"/>
      <c r="AT220" s="1659"/>
      <c r="AU220" s="1662"/>
      <c r="AV220" s="1659"/>
      <c r="AW220" s="1659"/>
      <c r="AX220" s="1659"/>
      <c r="AY220" s="1659"/>
      <c r="AZ220" s="1646"/>
      <c r="BA220" s="1646"/>
      <c r="BB220" s="1660"/>
      <c r="BC220" s="1659"/>
      <c r="BD220" s="1659"/>
      <c r="BE220" s="1659"/>
      <c r="BF220" s="1659"/>
      <c r="BG220" s="1661"/>
      <c r="BH220" s="1630">
        <f t="shared" si="33"/>
        <v>323</v>
      </c>
      <c r="BI220" s="1640">
        <f t="shared" si="34"/>
        <v>5</v>
      </c>
      <c r="BJ220" s="98"/>
      <c r="BL220" s="1633" t="s">
        <v>838</v>
      </c>
      <c r="BM220" s="1633" t="s">
        <v>73</v>
      </c>
      <c r="BN220" s="1638" t="s">
        <v>515</v>
      </c>
      <c r="BO220" s="1641">
        <v>2012</v>
      </c>
    </row>
    <row r="221" spans="3:67" ht="17.25" customHeight="1" x14ac:dyDescent="0.25">
      <c r="C221" s="610" t="s">
        <v>857</v>
      </c>
      <c r="D221" s="611">
        <v>6</v>
      </c>
      <c r="E221" s="1632" t="s">
        <v>460</v>
      </c>
      <c r="F221" s="1633" t="s">
        <v>828</v>
      </c>
      <c r="G221" s="1633" t="s">
        <v>73</v>
      </c>
      <c r="H221" s="1638" t="s">
        <v>515</v>
      </c>
      <c r="I221" s="1641">
        <v>2013</v>
      </c>
      <c r="J221" s="1642">
        <v>48</v>
      </c>
      <c r="K221" s="1638"/>
      <c r="L221" s="1639"/>
      <c r="M221" s="1639"/>
      <c r="N221" s="1639"/>
      <c r="O221" s="1638"/>
      <c r="P221" s="1639"/>
      <c r="Q221" s="1639"/>
      <c r="R221" s="1639"/>
      <c r="S221" s="1638">
        <v>65</v>
      </c>
      <c r="T221" s="1638"/>
      <c r="U221" s="1641"/>
      <c r="V221" s="1638"/>
      <c r="W221" s="1638">
        <v>100</v>
      </c>
      <c r="X221" s="1638"/>
      <c r="Y221" s="1638"/>
      <c r="Z221" s="1638"/>
      <c r="AA221" s="1638"/>
      <c r="AB221" s="1643"/>
      <c r="AC221" s="1644"/>
      <c r="AD221" s="1652"/>
      <c r="AE221" s="1639"/>
      <c r="AF221" s="1648"/>
      <c r="AG221" s="1648"/>
      <c r="AH221" s="1648"/>
      <c r="AI221" s="1655"/>
      <c r="AJ221" s="1639"/>
      <c r="AK221" s="1639"/>
      <c r="AL221" s="1639"/>
      <c r="AM221" s="1639"/>
      <c r="AN221" s="1639"/>
      <c r="AO221" s="1639"/>
      <c r="AP221" s="1639"/>
      <c r="AQ221" s="1639"/>
      <c r="AR221" s="1639"/>
      <c r="AS221" s="1639"/>
      <c r="AT221" s="1639"/>
      <c r="AU221" s="1652"/>
      <c r="AV221" s="1639"/>
      <c r="AW221" s="1639"/>
      <c r="AX221" s="1639"/>
      <c r="AY221" s="1639"/>
      <c r="AZ221" s="1648"/>
      <c r="BA221" s="1648"/>
      <c r="BB221" s="1649"/>
      <c r="BC221" s="1639"/>
      <c r="BD221" s="1639"/>
      <c r="BE221" s="1639"/>
      <c r="BF221" s="1639"/>
      <c r="BG221" s="1654"/>
      <c r="BH221" s="1630">
        <f t="shared" si="33"/>
        <v>243</v>
      </c>
      <c r="BI221" s="1640">
        <f t="shared" si="34"/>
        <v>3</v>
      </c>
      <c r="BJ221" s="98"/>
      <c r="BL221" s="1633" t="s">
        <v>828</v>
      </c>
      <c r="BM221" s="1633" t="s">
        <v>73</v>
      </c>
      <c r="BN221" s="1638" t="s">
        <v>515</v>
      </c>
      <c r="BO221" s="1641">
        <v>2013</v>
      </c>
    </row>
    <row r="222" spans="3:67" ht="17.25" customHeight="1" x14ac:dyDescent="0.25">
      <c r="C222" s="610" t="s">
        <v>858</v>
      </c>
      <c r="D222" s="611">
        <v>7</v>
      </c>
      <c r="E222" s="1634" t="s">
        <v>460</v>
      </c>
      <c r="F222" s="1635" t="s">
        <v>831</v>
      </c>
      <c r="G222" s="1635" t="s">
        <v>832</v>
      </c>
      <c r="H222" s="1639" t="s">
        <v>515</v>
      </c>
      <c r="I222" s="1648">
        <v>2015</v>
      </c>
      <c r="J222" s="1649">
        <v>38</v>
      </c>
      <c r="K222" s="1639"/>
      <c r="L222" s="1639"/>
      <c r="M222" s="1639"/>
      <c r="N222" s="1639"/>
      <c r="O222" s="1639"/>
      <c r="P222" s="1639">
        <v>24</v>
      </c>
      <c r="Q222" s="1639"/>
      <c r="R222" s="1639"/>
      <c r="S222" s="1639"/>
      <c r="T222" s="1639"/>
      <c r="U222" s="1648"/>
      <c r="V222" s="1639"/>
      <c r="W222" s="1639"/>
      <c r="X222" s="1639">
        <v>16</v>
      </c>
      <c r="Y222" s="1639"/>
      <c r="Z222" s="1639"/>
      <c r="AA222" s="1639"/>
      <c r="AB222" s="1650"/>
      <c r="AC222" s="1651"/>
      <c r="AD222" s="1652"/>
      <c r="AE222" s="1639"/>
      <c r="AF222" s="1648"/>
      <c r="AG222" s="1648"/>
      <c r="AH222" s="1648"/>
      <c r="AI222" s="1648"/>
      <c r="AJ222" s="1639"/>
      <c r="AK222" s="1639"/>
      <c r="AL222" s="1639">
        <v>22</v>
      </c>
      <c r="AM222" s="1639"/>
      <c r="AN222" s="1639"/>
      <c r="AO222" s="1639"/>
      <c r="AP222" s="1639"/>
      <c r="AQ222" s="1639"/>
      <c r="AR222" s="1639"/>
      <c r="AS222" s="1639"/>
      <c r="AT222" s="1639"/>
      <c r="AU222" s="1652"/>
      <c r="AV222" s="1639"/>
      <c r="AW222" s="1639"/>
      <c r="AX222" s="1639"/>
      <c r="AY222" s="1639"/>
      <c r="AZ222" s="1648"/>
      <c r="BA222" s="1648"/>
      <c r="BB222" s="1642"/>
      <c r="BC222" s="1638"/>
      <c r="BD222" s="1638"/>
      <c r="BE222" s="1638"/>
      <c r="BF222" s="1638"/>
      <c r="BG222" s="1647"/>
      <c r="BH222" s="1630">
        <f t="shared" si="33"/>
        <v>140</v>
      </c>
      <c r="BI222" s="1640">
        <f t="shared" si="34"/>
        <v>4</v>
      </c>
      <c r="BJ222" s="98"/>
      <c r="BL222" s="1635" t="s">
        <v>831</v>
      </c>
      <c r="BM222" s="1635" t="s">
        <v>832</v>
      </c>
      <c r="BN222" s="1639" t="s">
        <v>515</v>
      </c>
      <c r="BO222" s="1648">
        <v>2015</v>
      </c>
    </row>
    <row r="223" spans="3:67" ht="17.25" customHeight="1" x14ac:dyDescent="0.25">
      <c r="C223" s="610" t="s">
        <v>859</v>
      </c>
      <c r="D223" s="611">
        <v>8</v>
      </c>
      <c r="E223" s="1634" t="s">
        <v>460</v>
      </c>
      <c r="F223" s="1633" t="s">
        <v>461</v>
      </c>
      <c r="G223" s="1633" t="s">
        <v>463</v>
      </c>
      <c r="H223" s="1638" t="s">
        <v>515</v>
      </c>
      <c r="I223" s="1641">
        <v>2012</v>
      </c>
      <c r="J223" s="1642"/>
      <c r="K223" s="1638">
        <v>43</v>
      </c>
      <c r="L223" s="1638"/>
      <c r="M223" s="1639"/>
      <c r="N223" s="1638"/>
      <c r="O223" s="1638"/>
      <c r="P223" s="1638"/>
      <c r="Q223" s="1638"/>
      <c r="R223" s="1638"/>
      <c r="S223" s="1638"/>
      <c r="T223" s="1638"/>
      <c r="U223" s="1646"/>
      <c r="V223" s="1659"/>
      <c r="W223" s="1659"/>
      <c r="X223" s="1659"/>
      <c r="Y223" s="1659">
        <v>38</v>
      </c>
      <c r="Z223" s="1659"/>
      <c r="AA223" s="1653"/>
      <c r="AB223" s="1656"/>
      <c r="AC223" s="1657"/>
      <c r="AD223" s="1658"/>
      <c r="AE223" s="1653"/>
      <c r="AF223" s="1655"/>
      <c r="AG223" s="1655"/>
      <c r="AH223" s="1646"/>
      <c r="AI223" s="1655"/>
      <c r="AJ223" s="1653"/>
      <c r="AK223" s="1653"/>
      <c r="AL223" s="1653"/>
      <c r="AM223" s="1653"/>
      <c r="AN223" s="1659"/>
      <c r="AO223" s="1659"/>
      <c r="AP223" s="1659">
        <v>28</v>
      </c>
      <c r="AQ223" s="1659"/>
      <c r="AR223" s="1653"/>
      <c r="AS223" s="1659"/>
      <c r="AT223" s="1659"/>
      <c r="AU223" s="1658"/>
      <c r="AV223" s="1653"/>
      <c r="AW223" s="1653"/>
      <c r="AX223" s="1659"/>
      <c r="AY223" s="1653"/>
      <c r="AZ223" s="1655"/>
      <c r="BA223" s="1655"/>
      <c r="BB223" s="1663"/>
      <c r="BC223" s="1653"/>
      <c r="BD223" s="1653"/>
      <c r="BE223" s="1653"/>
      <c r="BF223" s="1653"/>
      <c r="BG223" s="1664"/>
      <c r="BH223" s="1630">
        <f t="shared" si="33"/>
        <v>139</v>
      </c>
      <c r="BI223" s="1640">
        <f t="shared" si="34"/>
        <v>3</v>
      </c>
      <c r="BJ223" s="98"/>
      <c r="BL223" s="1633" t="s">
        <v>461</v>
      </c>
      <c r="BM223" s="1633" t="s">
        <v>463</v>
      </c>
      <c r="BN223" s="1638" t="s">
        <v>515</v>
      </c>
      <c r="BO223" s="1641">
        <v>2012</v>
      </c>
    </row>
    <row r="224" spans="3:67" ht="17.25" customHeight="1" x14ac:dyDescent="0.25">
      <c r="C224" s="610" t="s">
        <v>860</v>
      </c>
      <c r="D224" s="611">
        <v>9</v>
      </c>
      <c r="E224" s="1634" t="s">
        <v>460</v>
      </c>
      <c r="F224" s="1635" t="s">
        <v>1008</v>
      </c>
      <c r="G224" s="1635" t="s">
        <v>114</v>
      </c>
      <c r="H224" s="37" t="s">
        <v>516</v>
      </c>
      <c r="I224" s="1648">
        <v>2013</v>
      </c>
      <c r="J224" s="1649"/>
      <c r="K224" s="1639"/>
      <c r="L224" s="1639"/>
      <c r="M224" s="1639"/>
      <c r="N224" s="1639"/>
      <c r="O224" s="1639"/>
      <c r="P224" s="1639"/>
      <c r="Q224" s="1639"/>
      <c r="R224" s="1639"/>
      <c r="S224" s="1639"/>
      <c r="T224" s="1639"/>
      <c r="U224" s="1655"/>
      <c r="V224" s="1653"/>
      <c r="W224" s="1653"/>
      <c r="X224" s="1653"/>
      <c r="Y224" s="1653"/>
      <c r="Z224" s="1653"/>
      <c r="AA224" s="1653"/>
      <c r="AB224" s="1656"/>
      <c r="AC224" s="1657"/>
      <c r="AD224" s="1658"/>
      <c r="AE224" s="1659"/>
      <c r="AF224" s="1646">
        <v>16</v>
      </c>
      <c r="AG224" s="1646"/>
      <c r="AH224" s="1646"/>
      <c r="AI224" s="1646"/>
      <c r="AJ224" s="1659"/>
      <c r="AK224" s="1653"/>
      <c r="AL224" s="1653">
        <v>11</v>
      </c>
      <c r="AM224" s="1653"/>
      <c r="AN224" s="1653"/>
      <c r="AO224" s="1653"/>
      <c r="AP224" s="1653"/>
      <c r="AQ224" s="1653"/>
      <c r="AR224" s="1653"/>
      <c r="AS224" s="1653"/>
      <c r="AT224" s="1653"/>
      <c r="AU224" s="1658"/>
      <c r="AV224" s="1653"/>
      <c r="AW224" s="1653"/>
      <c r="AX224" s="1653"/>
      <c r="AY224" s="1653"/>
      <c r="AZ224" s="1646"/>
      <c r="BA224" s="1646"/>
      <c r="BB224" s="1660"/>
      <c r="BC224" s="1659"/>
      <c r="BD224" s="1659"/>
      <c r="BE224" s="1659"/>
      <c r="BF224" s="1659"/>
      <c r="BG224" s="1661"/>
      <c r="BH224" s="1630">
        <f t="shared" si="33"/>
        <v>47</v>
      </c>
      <c r="BI224" s="1640">
        <f t="shared" si="34"/>
        <v>2</v>
      </c>
      <c r="BJ224" s="98"/>
      <c r="BL224" s="1635" t="s">
        <v>1008</v>
      </c>
      <c r="BM224" s="1635" t="s">
        <v>114</v>
      </c>
      <c r="BN224" s="37" t="s">
        <v>516</v>
      </c>
      <c r="BO224" s="1648">
        <v>2013</v>
      </c>
    </row>
    <row r="225" spans="3:67" ht="17.25" customHeight="1" thickBot="1" x14ac:dyDescent="0.3">
      <c r="C225" s="610" t="s">
        <v>861</v>
      </c>
      <c r="D225" s="611">
        <v>10</v>
      </c>
      <c r="E225" s="1634" t="s">
        <v>460</v>
      </c>
      <c r="F225" s="1633" t="s">
        <v>1011</v>
      </c>
      <c r="G225" s="1633" t="s">
        <v>83</v>
      </c>
      <c r="H225" s="1638" t="s">
        <v>515</v>
      </c>
      <c r="I225" s="1641">
        <v>2012</v>
      </c>
      <c r="J225" s="1642"/>
      <c r="K225" s="1638"/>
      <c r="L225" s="1638"/>
      <c r="M225" s="1639"/>
      <c r="N225" s="1639"/>
      <c r="O225" s="1638"/>
      <c r="P225" s="1638"/>
      <c r="Q225" s="1638"/>
      <c r="R225" s="1638"/>
      <c r="S225" s="1638"/>
      <c r="T225" s="1638"/>
      <c r="U225" s="1646"/>
      <c r="V225" s="1659"/>
      <c r="W225" s="1659"/>
      <c r="X225" s="1659"/>
      <c r="Y225" s="1659"/>
      <c r="Z225" s="1659"/>
      <c r="AA225" s="1653"/>
      <c r="AB225" s="1656"/>
      <c r="AC225" s="1657"/>
      <c r="AD225" s="1658"/>
      <c r="AE225" s="1653"/>
      <c r="AF225" s="1655"/>
      <c r="AG225" s="1646">
        <v>28</v>
      </c>
      <c r="AH225" s="1646"/>
      <c r="AI225" s="1646"/>
      <c r="AJ225" s="1659"/>
      <c r="AK225" s="1659"/>
      <c r="AL225" s="1659"/>
      <c r="AM225" s="1659"/>
      <c r="AN225" s="1659"/>
      <c r="AO225" s="1659"/>
      <c r="AP225" s="1659"/>
      <c r="AQ225" s="1659"/>
      <c r="AR225" s="1659"/>
      <c r="AS225" s="1659"/>
      <c r="AT225" s="1659"/>
      <c r="AU225" s="1662"/>
      <c r="AV225" s="1659"/>
      <c r="AW225" s="1659"/>
      <c r="AX225" s="1659"/>
      <c r="AY225" s="1659"/>
      <c r="AZ225" s="1646"/>
      <c r="BA225" s="1646"/>
      <c r="BB225" s="1660"/>
      <c r="BC225" s="1659"/>
      <c r="BD225" s="1659"/>
      <c r="BE225" s="1659"/>
      <c r="BF225" s="1659"/>
      <c r="BG225" s="1661"/>
      <c r="BH225" s="1630">
        <f t="shared" si="33"/>
        <v>38</v>
      </c>
      <c r="BI225" s="1640">
        <f t="shared" si="34"/>
        <v>1</v>
      </c>
      <c r="BJ225" s="98"/>
      <c r="BL225" s="1633" t="s">
        <v>1011</v>
      </c>
      <c r="BM225" s="1633" t="s">
        <v>83</v>
      </c>
      <c r="BN225" s="1638" t="s">
        <v>515</v>
      </c>
      <c r="BO225" s="1641">
        <v>2012</v>
      </c>
    </row>
    <row r="226" spans="3:67" ht="17.25" customHeight="1" thickBot="1" x14ac:dyDescent="0.3">
      <c r="C226" s="610" t="s">
        <v>946</v>
      </c>
      <c r="D226" s="611">
        <v>11</v>
      </c>
      <c r="E226" s="1636" t="s">
        <v>460</v>
      </c>
      <c r="F226" s="1637" t="s">
        <v>1007</v>
      </c>
      <c r="G226" s="1637" t="s">
        <v>114</v>
      </c>
      <c r="H226" s="1245" t="s">
        <v>516</v>
      </c>
      <c r="I226" s="1665">
        <v>2014</v>
      </c>
      <c r="J226" s="1666"/>
      <c r="K226" s="1667"/>
      <c r="L226" s="1667"/>
      <c r="M226" s="1667"/>
      <c r="N226" s="1667"/>
      <c r="O226" s="1667"/>
      <c r="P226" s="1667"/>
      <c r="Q226" s="1667"/>
      <c r="R226" s="1667"/>
      <c r="S226" s="1667"/>
      <c r="T226" s="1667"/>
      <c r="U226" s="1665"/>
      <c r="V226" s="1667"/>
      <c r="W226" s="1667"/>
      <c r="X226" s="1667"/>
      <c r="Y226" s="1667"/>
      <c r="Z226" s="1667"/>
      <c r="AA226" s="1667"/>
      <c r="AB226" s="1864"/>
      <c r="AC226" s="1865"/>
      <c r="AD226" s="1866"/>
      <c r="AE226" s="1867"/>
      <c r="AF226" s="1868">
        <v>24</v>
      </c>
      <c r="AG226" s="1868"/>
      <c r="AH226" s="1868"/>
      <c r="AI226" s="1868"/>
      <c r="AJ226" s="1867"/>
      <c r="AK226" s="1867"/>
      <c r="AL226" s="1867"/>
      <c r="AM226" s="1867"/>
      <c r="AN226" s="1867"/>
      <c r="AO226" s="1867"/>
      <c r="AP226" s="1867"/>
      <c r="AQ226" s="1867"/>
      <c r="AR226" s="1867"/>
      <c r="AS226" s="1867"/>
      <c r="AT226" s="1867"/>
      <c r="AU226" s="1866"/>
      <c r="AV226" s="1867"/>
      <c r="AW226" s="1867"/>
      <c r="AX226" s="1867"/>
      <c r="AY226" s="1867"/>
      <c r="AZ226" s="1868"/>
      <c r="BA226" s="1868"/>
      <c r="BB226" s="1869"/>
      <c r="BC226" s="1867"/>
      <c r="BD226" s="1867"/>
      <c r="BE226" s="1867"/>
      <c r="BF226" s="1867"/>
      <c r="BG226" s="1870"/>
      <c r="BH226" s="1631">
        <f t="shared" si="33"/>
        <v>34</v>
      </c>
      <c r="BI226" s="1839">
        <f t="shared" si="34"/>
        <v>1</v>
      </c>
      <c r="BJ226" s="1668">
        <f>SUM(BI216:BI226)</f>
        <v>38</v>
      </c>
      <c r="BK226" s="1669">
        <f>SUM(BH216:BH226)</f>
        <v>2642</v>
      </c>
      <c r="BL226" s="1637" t="s">
        <v>1007</v>
      </c>
      <c r="BM226" s="1637" t="s">
        <v>114</v>
      </c>
      <c r="BN226" s="1245" t="s">
        <v>516</v>
      </c>
      <c r="BO226" s="1665">
        <v>2014</v>
      </c>
    </row>
    <row r="227" spans="3:67" ht="17.25" customHeight="1" thickBot="1" x14ac:dyDescent="0.3">
      <c r="C227" s="610" t="s">
        <v>947</v>
      </c>
      <c r="D227" s="1876">
        <v>1</v>
      </c>
      <c r="E227" s="1877" t="s">
        <v>464</v>
      </c>
      <c r="F227" s="112" t="s">
        <v>465</v>
      </c>
      <c r="G227" s="112" t="s">
        <v>76</v>
      </c>
      <c r="H227" s="113" t="s">
        <v>515</v>
      </c>
      <c r="I227" s="1878">
        <v>2013</v>
      </c>
      <c r="J227" s="1879"/>
      <c r="K227" s="113">
        <v>63</v>
      </c>
      <c r="L227" s="113"/>
      <c r="M227" s="113"/>
      <c r="N227" s="113"/>
      <c r="O227" s="113"/>
      <c r="P227" s="113"/>
      <c r="Q227" s="113">
        <v>63</v>
      </c>
      <c r="R227" s="113"/>
      <c r="S227" s="113">
        <v>150</v>
      </c>
      <c r="T227" s="113"/>
      <c r="U227" s="113">
        <v>57</v>
      </c>
      <c r="V227" s="113"/>
      <c r="W227" s="113">
        <v>200</v>
      </c>
      <c r="X227" s="113"/>
      <c r="Y227" s="113">
        <v>100</v>
      </c>
      <c r="Z227" s="113"/>
      <c r="AA227" s="113"/>
      <c r="AB227" s="113"/>
      <c r="AC227" s="1880">
        <v>57</v>
      </c>
      <c r="AD227" s="1881"/>
      <c r="AE227" s="113">
        <v>200</v>
      </c>
      <c r="AF227" s="1878">
        <v>170</v>
      </c>
      <c r="AG227" s="1878"/>
      <c r="AH227" s="1878"/>
      <c r="AI227" s="1878"/>
      <c r="AJ227" s="113">
        <v>200</v>
      </c>
      <c r="AK227" s="113">
        <v>105</v>
      </c>
      <c r="AL227" s="113"/>
      <c r="AM227" s="113">
        <v>125</v>
      </c>
      <c r="AN227" s="113"/>
      <c r="AO227" s="113"/>
      <c r="AP227" s="113">
        <v>105</v>
      </c>
      <c r="AQ227" s="113"/>
      <c r="AR227" s="113"/>
      <c r="AS227" s="113"/>
      <c r="AT227" s="113"/>
      <c r="AU227" s="1881"/>
      <c r="AV227" s="113"/>
      <c r="AW227" s="113"/>
      <c r="AX227" s="113"/>
      <c r="AY227" s="113"/>
      <c r="AZ227" s="1878"/>
      <c r="BA227" s="1878"/>
      <c r="BB227" s="1879"/>
      <c r="BC227" s="113"/>
      <c r="BD227" s="113"/>
      <c r="BE227" s="113"/>
      <c r="BF227" s="113"/>
      <c r="BG227" s="1882"/>
      <c r="BH227" s="1883">
        <f t="shared" ref="BH227:BH244" si="35">SUM(J227:BA227)+(BI227*10)</f>
        <v>1725</v>
      </c>
      <c r="BI227" s="1883">
        <f t="shared" ref="BI227:BI244" si="36">COUNTA(J227:BG227)</f>
        <v>13</v>
      </c>
      <c r="BJ227" s="1283">
        <f>SUM(BI227)</f>
        <v>13</v>
      </c>
      <c r="BK227" s="1390">
        <f>SUM(BH227)</f>
        <v>1725</v>
      </c>
      <c r="BL227" s="111" t="s">
        <v>465</v>
      </c>
      <c r="BM227" s="112" t="s">
        <v>76</v>
      </c>
      <c r="BN227" s="113" t="s">
        <v>515</v>
      </c>
      <c r="BO227" s="1273">
        <v>2005</v>
      </c>
    </row>
    <row r="228" spans="3:67" ht="17.25" customHeight="1" x14ac:dyDescent="0.25">
      <c r="C228" s="610" t="s">
        <v>978</v>
      </c>
      <c r="D228" s="609">
        <v>1</v>
      </c>
      <c r="E228" s="1115" t="s">
        <v>920</v>
      </c>
      <c r="F228" s="474" t="s">
        <v>930</v>
      </c>
      <c r="G228" s="474" t="s">
        <v>931</v>
      </c>
      <c r="H228" s="1755" t="s">
        <v>516</v>
      </c>
      <c r="I228" s="485">
        <v>2014</v>
      </c>
      <c r="J228" s="1754"/>
      <c r="K228" s="1753"/>
      <c r="L228" s="1753"/>
      <c r="M228" s="1753"/>
      <c r="N228" s="1753"/>
      <c r="O228" s="1753"/>
      <c r="P228" s="1753"/>
      <c r="Q228" s="1753"/>
      <c r="R228" s="1753"/>
      <c r="S228" s="1753"/>
      <c r="T228" s="1753"/>
      <c r="U228" s="1753"/>
      <c r="V228" s="1753"/>
      <c r="W228" s="1753"/>
      <c r="X228" s="1753">
        <v>50</v>
      </c>
      <c r="Y228" s="1753"/>
      <c r="Z228" s="1753"/>
      <c r="AA228" s="1753"/>
      <c r="AB228" s="1753"/>
      <c r="AC228" s="990"/>
      <c r="AD228" s="1754"/>
      <c r="AE228" s="1753">
        <v>95</v>
      </c>
      <c r="AF228" s="1753"/>
      <c r="AG228" s="1753"/>
      <c r="AH228" s="1753"/>
      <c r="AI228" s="1753"/>
      <c r="AJ228" s="1753">
        <v>90</v>
      </c>
      <c r="AK228" s="1753"/>
      <c r="AL228" s="1753">
        <v>95</v>
      </c>
      <c r="AM228" s="1753"/>
      <c r="AN228" s="1753"/>
      <c r="AO228" s="1753"/>
      <c r="AP228" s="1753"/>
      <c r="AQ228" s="1753"/>
      <c r="AR228" s="1753"/>
      <c r="AS228" s="1753"/>
      <c r="AT228" s="1753"/>
      <c r="AU228" s="1753"/>
      <c r="AV228" s="1753"/>
      <c r="AW228" s="1753"/>
      <c r="AX228" s="1753"/>
      <c r="AY228" s="1753"/>
      <c r="AZ228" s="1753"/>
      <c r="BA228" s="1753"/>
      <c r="BB228" s="779"/>
      <c r="BC228" s="1753"/>
      <c r="BD228" s="1753"/>
      <c r="BE228" s="1753"/>
      <c r="BF228" s="1753"/>
      <c r="BG228" s="1874"/>
      <c r="BH228" s="1817">
        <f t="shared" si="35"/>
        <v>370</v>
      </c>
      <c r="BI228" s="1817">
        <f t="shared" si="36"/>
        <v>4</v>
      </c>
      <c r="BJ228" s="98"/>
      <c r="BL228" s="1115" t="s">
        <v>930</v>
      </c>
      <c r="BM228" s="474" t="s">
        <v>931</v>
      </c>
      <c r="BN228" s="1755" t="s">
        <v>516</v>
      </c>
      <c r="BO228" s="485">
        <v>2014</v>
      </c>
    </row>
    <row r="229" spans="3:67" ht="17.25" customHeight="1" x14ac:dyDescent="0.25">
      <c r="C229" s="610" t="s">
        <v>979</v>
      </c>
      <c r="D229" s="611">
        <v>2</v>
      </c>
      <c r="E229" s="1875" t="s">
        <v>920</v>
      </c>
      <c r="F229" s="1752" t="s">
        <v>974</v>
      </c>
      <c r="G229" s="1752" t="s">
        <v>70</v>
      </c>
      <c r="H229" s="1872" t="s">
        <v>516</v>
      </c>
      <c r="I229" s="1874">
        <v>2014</v>
      </c>
      <c r="J229" s="1754"/>
      <c r="K229" s="1753"/>
      <c r="L229" s="1753"/>
      <c r="M229" s="1753"/>
      <c r="N229" s="1753"/>
      <c r="O229" s="1753"/>
      <c r="P229" s="1753"/>
      <c r="Q229" s="1753"/>
      <c r="R229" s="1753"/>
      <c r="S229" s="1753"/>
      <c r="T229" s="1753"/>
      <c r="U229" s="1753"/>
      <c r="V229" s="1753"/>
      <c r="W229" s="1753"/>
      <c r="X229" s="1753"/>
      <c r="Y229" s="1753"/>
      <c r="Z229" s="1753"/>
      <c r="AA229" s="1753"/>
      <c r="AB229" s="1753"/>
      <c r="AC229" s="990"/>
      <c r="AD229" s="1754"/>
      <c r="AE229" s="1753">
        <v>90</v>
      </c>
      <c r="AF229" s="1753">
        <v>90</v>
      </c>
      <c r="AG229" s="1753"/>
      <c r="AH229" s="1753"/>
      <c r="AI229" s="1753"/>
      <c r="AJ229" s="1873">
        <v>95</v>
      </c>
      <c r="AK229" s="1753">
        <v>45</v>
      </c>
      <c r="AL229" s="1753"/>
      <c r="AM229" s="1753"/>
      <c r="AN229" s="1753"/>
      <c r="AO229" s="1753"/>
      <c r="AP229" s="1753"/>
      <c r="AQ229" s="1753"/>
      <c r="AR229" s="1753"/>
      <c r="AS229" s="1753"/>
      <c r="AT229" s="1753"/>
      <c r="AU229" s="1753"/>
      <c r="AV229" s="1753"/>
      <c r="AW229" s="1753"/>
      <c r="AX229" s="1753"/>
      <c r="AY229" s="1753"/>
      <c r="AZ229" s="1753"/>
      <c r="BA229" s="1753"/>
      <c r="BB229" s="779"/>
      <c r="BC229" s="1753"/>
      <c r="BD229" s="1753"/>
      <c r="BE229" s="1753"/>
      <c r="BF229" s="1753"/>
      <c r="BG229" s="1874"/>
      <c r="BH229" s="1817">
        <f t="shared" si="35"/>
        <v>360</v>
      </c>
      <c r="BI229" s="1817">
        <f t="shared" si="36"/>
        <v>4</v>
      </c>
      <c r="BJ229" s="98"/>
      <c r="BL229" s="1875" t="s">
        <v>974</v>
      </c>
      <c r="BM229" s="1752" t="s">
        <v>70</v>
      </c>
      <c r="BN229" s="1872" t="s">
        <v>516</v>
      </c>
      <c r="BO229" s="1874">
        <v>2014</v>
      </c>
    </row>
    <row r="230" spans="3:67" ht="17.25" customHeight="1" x14ac:dyDescent="0.25">
      <c r="C230" s="610" t="s">
        <v>980</v>
      </c>
      <c r="D230" s="616">
        <v>3</v>
      </c>
      <c r="E230" s="1884" t="s">
        <v>920</v>
      </c>
      <c r="F230" s="36" t="s">
        <v>921</v>
      </c>
      <c r="G230" s="36" t="s">
        <v>433</v>
      </c>
      <c r="H230" s="37" t="s">
        <v>515</v>
      </c>
      <c r="I230" s="421">
        <v>2014</v>
      </c>
      <c r="J230" s="390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>
        <v>80</v>
      </c>
      <c r="X230" s="37">
        <v>30</v>
      </c>
      <c r="Y230" s="37"/>
      <c r="Z230" s="37"/>
      <c r="AA230" s="37"/>
      <c r="AB230" s="37"/>
      <c r="AC230" s="421"/>
      <c r="AD230" s="390"/>
      <c r="AE230" s="37">
        <v>65</v>
      </c>
      <c r="AF230" s="37"/>
      <c r="AG230" s="37"/>
      <c r="AH230" s="37"/>
      <c r="AI230" s="37"/>
      <c r="AJ230" s="37">
        <v>60</v>
      </c>
      <c r="AK230" s="37"/>
      <c r="AL230" s="37">
        <v>63</v>
      </c>
      <c r="AM230" s="37"/>
      <c r="AN230" s="37"/>
      <c r="AO230" s="37"/>
      <c r="AP230" s="37"/>
      <c r="AQ230" s="37"/>
      <c r="AR230" s="37"/>
      <c r="AS230" s="37"/>
      <c r="AT230" s="37"/>
      <c r="AU230" s="37"/>
      <c r="AV230" s="37"/>
      <c r="AW230" s="37"/>
      <c r="AX230" s="37"/>
      <c r="AY230" s="37"/>
      <c r="AZ230" s="37"/>
      <c r="BA230" s="37"/>
      <c r="BB230" s="423"/>
      <c r="BC230" s="37"/>
      <c r="BD230" s="37"/>
      <c r="BE230" s="37"/>
      <c r="BF230" s="37"/>
      <c r="BG230" s="421"/>
      <c r="BH230" s="478">
        <f t="shared" si="35"/>
        <v>348</v>
      </c>
      <c r="BI230" s="478">
        <f t="shared" si="36"/>
        <v>5</v>
      </c>
      <c r="BJ230" s="98"/>
      <c r="BL230" s="1884" t="s">
        <v>921</v>
      </c>
      <c r="BM230" s="36" t="s">
        <v>433</v>
      </c>
      <c r="BN230" s="37" t="s">
        <v>515</v>
      </c>
      <c r="BO230" s="421">
        <v>2014</v>
      </c>
    </row>
    <row r="231" spans="3:67" ht="17.25" customHeight="1" x14ac:dyDescent="0.25">
      <c r="C231" s="610" t="s">
        <v>981</v>
      </c>
      <c r="D231" s="611">
        <v>4</v>
      </c>
      <c r="E231" s="1884" t="s">
        <v>920</v>
      </c>
      <c r="F231" s="988" t="s">
        <v>933</v>
      </c>
      <c r="G231" s="988" t="s">
        <v>832</v>
      </c>
      <c r="H231" s="37" t="s">
        <v>515</v>
      </c>
      <c r="I231" s="990">
        <v>2015</v>
      </c>
      <c r="J231" s="991"/>
      <c r="K231" s="479"/>
      <c r="L231" s="479"/>
      <c r="M231" s="479"/>
      <c r="N231" s="479"/>
      <c r="O231" s="479"/>
      <c r="P231" s="479"/>
      <c r="Q231" s="479"/>
      <c r="R231" s="479"/>
      <c r="S231" s="479"/>
      <c r="T231" s="479"/>
      <c r="U231" s="479"/>
      <c r="V231" s="479"/>
      <c r="W231" s="479"/>
      <c r="X231" s="479">
        <v>14</v>
      </c>
      <c r="Y231" s="479"/>
      <c r="Z231" s="479">
        <v>14</v>
      </c>
      <c r="AA231" s="479"/>
      <c r="AB231" s="479"/>
      <c r="AC231" s="421"/>
      <c r="AD231" s="991">
        <v>70</v>
      </c>
      <c r="AE231" s="479"/>
      <c r="AF231" s="989">
        <v>36</v>
      </c>
      <c r="AG231" s="989"/>
      <c r="AH231" s="989"/>
      <c r="AI231" s="479">
        <v>85</v>
      </c>
      <c r="AJ231" s="479"/>
      <c r="AK231" s="37">
        <v>32</v>
      </c>
      <c r="AL231" s="37">
        <v>26</v>
      </c>
      <c r="AM231" s="37"/>
      <c r="AN231" s="37"/>
      <c r="AO231" s="37"/>
      <c r="AP231" s="37"/>
      <c r="AQ231" s="37"/>
      <c r="AR231" s="37"/>
      <c r="AS231" s="37"/>
      <c r="AT231" s="37"/>
      <c r="AU231" s="37"/>
      <c r="AV231" s="37"/>
      <c r="AW231" s="37"/>
      <c r="AX231" s="37"/>
      <c r="AY231" s="37"/>
      <c r="AZ231" s="37"/>
      <c r="BA231" s="37"/>
      <c r="BB231" s="423"/>
      <c r="BC231" s="37"/>
      <c r="BD231" s="37"/>
      <c r="BE231" s="37"/>
      <c r="BF231" s="37"/>
      <c r="BG231" s="421"/>
      <c r="BH231" s="478">
        <f t="shared" si="35"/>
        <v>347</v>
      </c>
      <c r="BI231" s="478">
        <f t="shared" si="36"/>
        <v>7</v>
      </c>
      <c r="BJ231" s="98"/>
      <c r="BL231" s="1978" t="s">
        <v>933</v>
      </c>
      <c r="BM231" s="988" t="s">
        <v>832</v>
      </c>
      <c r="BN231" s="37" t="s">
        <v>515</v>
      </c>
      <c r="BO231" s="990">
        <v>2015</v>
      </c>
    </row>
    <row r="232" spans="3:67" ht="17.25" customHeight="1" x14ac:dyDescent="0.25">
      <c r="C232" s="610" t="s">
        <v>985</v>
      </c>
      <c r="D232" s="616">
        <v>5</v>
      </c>
      <c r="E232" s="38" t="s">
        <v>920</v>
      </c>
      <c r="F232" s="39" t="s">
        <v>934</v>
      </c>
      <c r="G232" s="39" t="s">
        <v>81</v>
      </c>
      <c r="H232" s="40" t="s">
        <v>515</v>
      </c>
      <c r="I232" s="422">
        <v>2013</v>
      </c>
      <c r="J232" s="391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>
        <v>21</v>
      </c>
      <c r="Y232" s="40"/>
      <c r="Z232" s="40">
        <v>20</v>
      </c>
      <c r="AA232" s="40"/>
      <c r="AB232" s="40"/>
      <c r="AC232" s="422"/>
      <c r="AD232" s="391"/>
      <c r="AE232" s="40">
        <v>70</v>
      </c>
      <c r="AF232" s="40">
        <v>39</v>
      </c>
      <c r="AG232" s="40"/>
      <c r="AH232" s="40"/>
      <c r="AI232" s="40"/>
      <c r="AJ232" s="40"/>
      <c r="AK232" s="40"/>
      <c r="AL232" s="40">
        <v>18</v>
      </c>
      <c r="AM232" s="40"/>
      <c r="AN232" s="40"/>
      <c r="AO232" s="40"/>
      <c r="AP232" s="40"/>
      <c r="AQ232" s="40"/>
      <c r="AR232" s="40"/>
      <c r="AS232" s="40"/>
      <c r="AT232" s="40"/>
      <c r="AU232" s="40"/>
      <c r="AV232" s="40"/>
      <c r="AW232" s="40"/>
      <c r="AX232" s="40"/>
      <c r="AY232" s="40"/>
      <c r="AZ232" s="40"/>
      <c r="BA232" s="40"/>
      <c r="BB232" s="420"/>
      <c r="BC232" s="40"/>
      <c r="BD232" s="40"/>
      <c r="BE232" s="40"/>
      <c r="BF232" s="40"/>
      <c r="BG232" s="422"/>
      <c r="BH232" s="478">
        <f t="shared" si="35"/>
        <v>218</v>
      </c>
      <c r="BI232" s="478">
        <f t="shared" si="36"/>
        <v>5</v>
      </c>
      <c r="BJ232" s="98"/>
      <c r="BL232" s="38" t="s">
        <v>934</v>
      </c>
      <c r="BM232" s="39" t="s">
        <v>81</v>
      </c>
      <c r="BN232" s="40" t="s">
        <v>515</v>
      </c>
      <c r="BO232" s="422">
        <v>2013</v>
      </c>
    </row>
    <row r="233" spans="3:67" ht="17.25" customHeight="1" x14ac:dyDescent="0.25">
      <c r="C233" s="610" t="s">
        <v>1009</v>
      </c>
      <c r="D233" s="611">
        <v>6</v>
      </c>
      <c r="E233" s="38" t="s">
        <v>920</v>
      </c>
      <c r="F233" s="39" t="s">
        <v>937</v>
      </c>
      <c r="G233" s="39" t="s">
        <v>156</v>
      </c>
      <c r="H233" s="1395" t="s">
        <v>516</v>
      </c>
      <c r="I233" s="422">
        <v>2014</v>
      </c>
      <c r="J233" s="391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>
        <v>18</v>
      </c>
      <c r="AA233" s="40"/>
      <c r="AB233" s="40"/>
      <c r="AC233" s="422"/>
      <c r="AD233" s="391"/>
      <c r="AE233" s="40">
        <v>54</v>
      </c>
      <c r="AF233" s="40"/>
      <c r="AG233" s="40"/>
      <c r="AH233" s="40"/>
      <c r="AI233" s="40"/>
      <c r="AJ233" s="40">
        <v>65</v>
      </c>
      <c r="AK233" s="40"/>
      <c r="AL233" s="40"/>
      <c r="AM233" s="40"/>
      <c r="AN233" s="40"/>
      <c r="AO233" s="40"/>
      <c r="AP233" s="40"/>
      <c r="AQ233" s="40"/>
      <c r="AR233" s="40"/>
      <c r="AS233" s="40"/>
      <c r="AT233" s="40"/>
      <c r="AU233" s="40"/>
      <c r="AV233" s="40"/>
      <c r="AW233" s="40"/>
      <c r="AX233" s="40"/>
      <c r="AY233" s="40"/>
      <c r="AZ233" s="40"/>
      <c r="BA233" s="40"/>
      <c r="BB233" s="420"/>
      <c r="BC233" s="40"/>
      <c r="BD233" s="40"/>
      <c r="BE233" s="40"/>
      <c r="BF233" s="40"/>
      <c r="BG233" s="422"/>
      <c r="BH233" s="478">
        <f t="shared" si="35"/>
        <v>167</v>
      </c>
      <c r="BI233" s="478">
        <f t="shared" si="36"/>
        <v>3</v>
      </c>
      <c r="BJ233" s="98"/>
      <c r="BL233" s="38" t="s">
        <v>937</v>
      </c>
      <c r="BM233" s="39" t="s">
        <v>156</v>
      </c>
      <c r="BN233" s="1395" t="s">
        <v>516</v>
      </c>
      <c r="BO233" s="422">
        <v>2014</v>
      </c>
    </row>
    <row r="234" spans="3:67" ht="17.25" customHeight="1" thickBot="1" x14ac:dyDescent="0.3">
      <c r="C234" s="610" t="s">
        <v>1010</v>
      </c>
      <c r="D234" s="616">
        <v>7</v>
      </c>
      <c r="E234" s="38" t="s">
        <v>920</v>
      </c>
      <c r="F234" s="39" t="s">
        <v>932</v>
      </c>
      <c r="G234" s="39" t="s">
        <v>115</v>
      </c>
      <c r="H234" s="40" t="s">
        <v>515</v>
      </c>
      <c r="I234" s="422">
        <v>2014</v>
      </c>
      <c r="J234" s="391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>
        <v>18</v>
      </c>
      <c r="Y234" s="40"/>
      <c r="Z234" s="40"/>
      <c r="AA234" s="40"/>
      <c r="AB234" s="40"/>
      <c r="AC234" s="422"/>
      <c r="AD234" s="391"/>
      <c r="AE234" s="40">
        <v>60</v>
      </c>
      <c r="AF234" s="40">
        <v>30</v>
      </c>
      <c r="AG234" s="40"/>
      <c r="AH234" s="40"/>
      <c r="AI234" s="40"/>
      <c r="AJ234" s="40"/>
      <c r="AK234" s="40"/>
      <c r="AL234" s="40"/>
      <c r="AM234" s="40"/>
      <c r="AN234" s="40"/>
      <c r="AO234" s="40"/>
      <c r="AP234" s="40"/>
      <c r="AQ234" s="40"/>
      <c r="AR234" s="40"/>
      <c r="AS234" s="40"/>
      <c r="AT234" s="40"/>
      <c r="AU234" s="40"/>
      <c r="AV234" s="40"/>
      <c r="AW234" s="40"/>
      <c r="AX234" s="40"/>
      <c r="AY234" s="40"/>
      <c r="AZ234" s="40"/>
      <c r="BA234" s="40"/>
      <c r="BB234" s="420"/>
      <c r="BC234" s="40"/>
      <c r="BD234" s="40"/>
      <c r="BE234" s="40"/>
      <c r="BF234" s="40"/>
      <c r="BG234" s="422"/>
      <c r="BH234" s="478">
        <f t="shared" si="35"/>
        <v>138</v>
      </c>
      <c r="BI234" s="478">
        <f t="shared" si="36"/>
        <v>3</v>
      </c>
      <c r="BJ234" s="98"/>
      <c r="BL234" s="38" t="s">
        <v>932</v>
      </c>
      <c r="BM234" s="39" t="s">
        <v>115</v>
      </c>
      <c r="BN234" s="40" t="s">
        <v>515</v>
      </c>
      <c r="BO234" s="422">
        <v>2014</v>
      </c>
    </row>
    <row r="235" spans="3:67" ht="17.25" customHeight="1" thickBot="1" x14ac:dyDescent="0.3">
      <c r="C235" s="610" t="s">
        <v>1043</v>
      </c>
      <c r="D235" s="613">
        <v>8</v>
      </c>
      <c r="E235" s="1885" t="s">
        <v>920</v>
      </c>
      <c r="F235" s="1309" t="s">
        <v>843</v>
      </c>
      <c r="G235" s="1309" t="s">
        <v>138</v>
      </c>
      <c r="H235" s="1871" t="s">
        <v>516</v>
      </c>
      <c r="I235" s="1311">
        <v>2014</v>
      </c>
      <c r="J235" s="1312"/>
      <c r="K235" s="1310"/>
      <c r="L235" s="1310"/>
      <c r="M235" s="1310"/>
      <c r="N235" s="1310"/>
      <c r="O235" s="1310"/>
      <c r="P235" s="1310"/>
      <c r="Q235" s="1310"/>
      <c r="R235" s="1310"/>
      <c r="S235" s="1310"/>
      <c r="T235" s="1310"/>
      <c r="U235" s="1310"/>
      <c r="V235" s="1310"/>
      <c r="W235" s="1310"/>
      <c r="X235" s="1310"/>
      <c r="Y235" s="1310"/>
      <c r="Z235" s="1310"/>
      <c r="AA235" s="1310"/>
      <c r="AB235" s="1310"/>
      <c r="AC235" s="1311"/>
      <c r="AD235" s="1312"/>
      <c r="AE235" s="1310"/>
      <c r="AF235" s="1310"/>
      <c r="AG235" s="1310"/>
      <c r="AH235" s="1310"/>
      <c r="AI235" s="1310"/>
      <c r="AJ235" s="1310"/>
      <c r="AK235" s="1310"/>
      <c r="AL235" s="1310">
        <v>13</v>
      </c>
      <c r="AM235" s="1310"/>
      <c r="AN235" s="1310"/>
      <c r="AO235" s="1310"/>
      <c r="AP235" s="1310"/>
      <c r="AQ235" s="1310"/>
      <c r="AR235" s="1310"/>
      <c r="AS235" s="1310"/>
      <c r="AT235" s="1310"/>
      <c r="AU235" s="1312"/>
      <c r="AV235" s="1310"/>
      <c r="AW235" s="1310"/>
      <c r="AX235" s="1310"/>
      <c r="AY235" s="1310"/>
      <c r="AZ235" s="1310"/>
      <c r="BA235" s="1310"/>
      <c r="BB235" s="1313"/>
      <c r="BC235" s="1310"/>
      <c r="BD235" s="1310"/>
      <c r="BE235" s="1310"/>
      <c r="BF235" s="1310"/>
      <c r="BG235" s="1409"/>
      <c r="BH235" s="146">
        <f t="shared" si="35"/>
        <v>23</v>
      </c>
      <c r="BI235" s="146">
        <f t="shared" si="36"/>
        <v>1</v>
      </c>
      <c r="BJ235" s="1282">
        <f>SUM(BI228:BI235)</f>
        <v>32</v>
      </c>
      <c r="BK235" s="514">
        <f>SUM(BH228:BH235)</f>
        <v>1971</v>
      </c>
      <c r="BL235" s="1885" t="s">
        <v>843</v>
      </c>
      <c r="BM235" s="1309" t="s">
        <v>138</v>
      </c>
      <c r="BN235" s="1871" t="s">
        <v>516</v>
      </c>
      <c r="BO235" s="1311">
        <v>2014</v>
      </c>
    </row>
    <row r="236" spans="3:67" ht="17.25" customHeight="1" x14ac:dyDescent="0.25">
      <c r="C236" s="610" t="s">
        <v>1044</v>
      </c>
      <c r="D236" s="616">
        <v>1</v>
      </c>
      <c r="E236" s="1887" t="s">
        <v>846</v>
      </c>
      <c r="F236" s="1276" t="s">
        <v>982</v>
      </c>
      <c r="G236" s="1276" t="s">
        <v>139</v>
      </c>
      <c r="H236" s="1872" t="s">
        <v>516</v>
      </c>
      <c r="I236" s="1277">
        <v>2015</v>
      </c>
      <c r="J236" s="1402"/>
      <c r="K236" s="1402"/>
      <c r="L236" s="1402"/>
      <c r="M236" s="1402"/>
      <c r="N236" s="1402"/>
      <c r="O236" s="1402"/>
      <c r="P236" s="1402"/>
      <c r="Q236" s="1402"/>
      <c r="R236" s="1402"/>
      <c r="S236" s="1402"/>
      <c r="T236" s="1402"/>
      <c r="U236" s="1402"/>
      <c r="V236" s="1402"/>
      <c r="W236" s="1402"/>
      <c r="X236" s="1402"/>
      <c r="Y236" s="1402"/>
      <c r="Z236" s="1402"/>
      <c r="AA236" s="1402"/>
      <c r="AB236" s="1402"/>
      <c r="AC236" s="1410"/>
      <c r="AD236" s="1411">
        <v>115</v>
      </c>
      <c r="AE236" s="1402"/>
      <c r="AF236" s="1402"/>
      <c r="AG236" s="1402"/>
      <c r="AH236" s="1402"/>
      <c r="AI236" s="1402">
        <v>115</v>
      </c>
      <c r="AJ236" s="1402"/>
      <c r="AK236" s="1402"/>
      <c r="AL236" s="1402">
        <v>57</v>
      </c>
      <c r="AM236" s="1402"/>
      <c r="AN236" s="1402"/>
      <c r="AO236" s="1402"/>
      <c r="AP236" s="1402"/>
      <c r="AQ236" s="1402"/>
      <c r="AR236" s="1402"/>
      <c r="AS236" s="1402"/>
      <c r="AT236" s="1402"/>
      <c r="AU236" s="1402"/>
      <c r="AV236" s="1402"/>
      <c r="AW236" s="1402"/>
      <c r="AX236" s="1402"/>
      <c r="AY236" s="1402"/>
      <c r="AZ236" s="1402"/>
      <c r="BA236" s="1402"/>
      <c r="BB236" s="1403"/>
      <c r="BC236" s="1402"/>
      <c r="BD236" s="1402"/>
      <c r="BE236" s="1402"/>
      <c r="BF236" s="1402"/>
      <c r="BG236" s="1412"/>
      <c r="BH236" s="1404">
        <f t="shared" si="35"/>
        <v>317</v>
      </c>
      <c r="BI236" s="1085">
        <f t="shared" si="36"/>
        <v>3</v>
      </c>
      <c r="BJ236" s="98"/>
      <c r="BL236" s="1887" t="s">
        <v>982</v>
      </c>
      <c r="BM236" s="1276" t="s">
        <v>139</v>
      </c>
      <c r="BN236" s="1872" t="s">
        <v>516</v>
      </c>
      <c r="BO236" s="1278">
        <v>2015</v>
      </c>
    </row>
    <row r="237" spans="3:67" ht="17.25" customHeight="1" x14ac:dyDescent="0.25">
      <c r="C237" s="610" t="s">
        <v>1045</v>
      </c>
      <c r="D237" s="616">
        <v>2</v>
      </c>
      <c r="E237" s="1275" t="s">
        <v>846</v>
      </c>
      <c r="F237" s="1276" t="s">
        <v>847</v>
      </c>
      <c r="G237" s="1276" t="s">
        <v>97</v>
      </c>
      <c r="H237" s="1277" t="s">
        <v>515</v>
      </c>
      <c r="I237" s="1277">
        <v>2014</v>
      </c>
      <c r="J237" s="1277"/>
      <c r="K237" s="1277"/>
      <c r="L237" s="1277">
        <v>17</v>
      </c>
      <c r="M237" s="1277"/>
      <c r="N237" s="1277"/>
      <c r="O237" s="1277">
        <v>100</v>
      </c>
      <c r="P237" s="1277">
        <v>45</v>
      </c>
      <c r="Q237" s="1277"/>
      <c r="R237" s="1277"/>
      <c r="S237" s="1277">
        <v>70</v>
      </c>
      <c r="T237" s="1277"/>
      <c r="U237" s="1277"/>
      <c r="V237" s="1277"/>
      <c r="W237" s="1277"/>
      <c r="X237" s="1277"/>
      <c r="Y237" s="1277"/>
      <c r="Z237" s="1277"/>
      <c r="AA237" s="1277"/>
      <c r="AB237" s="1277"/>
      <c r="AC237" s="1278"/>
      <c r="AD237" s="1279"/>
      <c r="AE237" s="1277"/>
      <c r="AF237" s="1277"/>
      <c r="AG237" s="1277"/>
      <c r="AH237" s="1277"/>
      <c r="AI237" s="1277"/>
      <c r="AJ237" s="1277"/>
      <c r="AK237" s="1277"/>
      <c r="AL237" s="1277"/>
      <c r="AM237" s="1277"/>
      <c r="AN237" s="1277"/>
      <c r="AO237" s="1277"/>
      <c r="AP237" s="1277"/>
      <c r="AQ237" s="1277"/>
      <c r="AR237" s="1277"/>
      <c r="AS237" s="1277"/>
      <c r="AT237" s="1277"/>
      <c r="AU237" s="1277"/>
      <c r="AV237" s="1277"/>
      <c r="AW237" s="1277"/>
      <c r="AX237" s="1277"/>
      <c r="AY237" s="1277"/>
      <c r="AZ237" s="1277"/>
      <c r="BA237" s="1277"/>
      <c r="BB237" s="1280"/>
      <c r="BC237" s="1277"/>
      <c r="BD237" s="1277"/>
      <c r="BE237" s="1277"/>
      <c r="BF237" s="1277"/>
      <c r="BG237" s="1281"/>
      <c r="BH237" s="1816">
        <f t="shared" si="35"/>
        <v>272</v>
      </c>
      <c r="BI237" s="1274">
        <f t="shared" si="36"/>
        <v>4</v>
      </c>
      <c r="BJ237" s="98"/>
      <c r="BL237" s="1887" t="s">
        <v>847</v>
      </c>
      <c r="BM237" s="1276" t="s">
        <v>97</v>
      </c>
      <c r="BN237" s="1277" t="s">
        <v>515</v>
      </c>
      <c r="BO237" s="1278">
        <v>2014</v>
      </c>
    </row>
    <row r="238" spans="3:67" ht="17.25" customHeight="1" thickBot="1" x14ac:dyDescent="0.3">
      <c r="C238" s="610" t="s">
        <v>1046</v>
      </c>
      <c r="D238" s="611">
        <v>3</v>
      </c>
      <c r="E238" s="1058" t="s">
        <v>846</v>
      </c>
      <c r="F238" s="973" t="s">
        <v>702</v>
      </c>
      <c r="G238" s="973" t="s">
        <v>144</v>
      </c>
      <c r="H238" s="974" t="s">
        <v>515</v>
      </c>
      <c r="I238" s="974">
        <v>2011</v>
      </c>
      <c r="J238" s="974"/>
      <c r="K238" s="974"/>
      <c r="L238" s="974">
        <v>18</v>
      </c>
      <c r="M238" s="974"/>
      <c r="N238" s="974"/>
      <c r="O238" s="974"/>
      <c r="P238" s="974"/>
      <c r="Q238" s="974">
        <v>23</v>
      </c>
      <c r="R238" s="974"/>
      <c r="S238" s="974"/>
      <c r="T238" s="974"/>
      <c r="U238" s="974"/>
      <c r="V238" s="974"/>
      <c r="W238" s="974"/>
      <c r="X238" s="974"/>
      <c r="Y238" s="974">
        <v>30</v>
      </c>
      <c r="Z238" s="974"/>
      <c r="AA238" s="974">
        <v>11</v>
      </c>
      <c r="AB238" s="974"/>
      <c r="AC238" s="1004"/>
      <c r="AD238" s="1020"/>
      <c r="AE238" s="974"/>
      <c r="AF238" s="974"/>
      <c r="AG238" s="974">
        <v>22</v>
      </c>
      <c r="AH238" s="974"/>
      <c r="AI238" s="974"/>
      <c r="AJ238" s="974"/>
      <c r="AK238" s="974">
        <v>34</v>
      </c>
      <c r="AL238" s="974"/>
      <c r="AM238" s="974"/>
      <c r="AN238" s="974"/>
      <c r="AO238" s="974"/>
      <c r="AP238" s="974">
        <v>33</v>
      </c>
      <c r="AQ238" s="974"/>
      <c r="AR238" s="974"/>
      <c r="AS238" s="974"/>
      <c r="AT238" s="974"/>
      <c r="AU238" s="974"/>
      <c r="AV238" s="974"/>
      <c r="AW238" s="974"/>
      <c r="AX238" s="974"/>
      <c r="AY238" s="974"/>
      <c r="AZ238" s="974"/>
      <c r="BA238" s="974"/>
      <c r="BB238" s="1084"/>
      <c r="BC238" s="974"/>
      <c r="BD238" s="974"/>
      <c r="BE238" s="974"/>
      <c r="BF238" s="974"/>
      <c r="BG238" s="1886"/>
      <c r="BH238" s="1404">
        <f t="shared" si="35"/>
        <v>241</v>
      </c>
      <c r="BI238" s="1085">
        <f t="shared" si="36"/>
        <v>7</v>
      </c>
      <c r="BJ238" s="98"/>
      <c r="BL238" s="1996" t="s">
        <v>702</v>
      </c>
      <c r="BM238" s="973" t="s">
        <v>144</v>
      </c>
      <c r="BN238" s="974" t="s">
        <v>515</v>
      </c>
      <c r="BO238" s="1004">
        <v>2011</v>
      </c>
    </row>
    <row r="239" spans="3:67" ht="17.25" customHeight="1" thickBot="1" x14ac:dyDescent="0.3">
      <c r="C239" s="610" t="s">
        <v>1047</v>
      </c>
      <c r="D239" s="617">
        <v>4</v>
      </c>
      <c r="E239" s="1559" t="s">
        <v>846</v>
      </c>
      <c r="F239" s="1560" t="s">
        <v>880</v>
      </c>
      <c r="G239" s="1560" t="s">
        <v>128</v>
      </c>
      <c r="H239" s="1561" t="s">
        <v>515</v>
      </c>
      <c r="I239" s="1561">
        <v>2013</v>
      </c>
      <c r="J239" s="1561"/>
      <c r="K239" s="1561"/>
      <c r="L239" s="1561"/>
      <c r="M239" s="1561"/>
      <c r="N239" s="1561"/>
      <c r="O239" s="1561"/>
      <c r="P239" s="1561">
        <v>48</v>
      </c>
      <c r="Q239" s="1561"/>
      <c r="R239" s="1561"/>
      <c r="S239" s="1561">
        <v>75</v>
      </c>
      <c r="T239" s="1561"/>
      <c r="U239" s="1561"/>
      <c r="V239" s="1561"/>
      <c r="W239" s="1561"/>
      <c r="X239" s="1561"/>
      <c r="Y239" s="1561"/>
      <c r="Z239" s="1561"/>
      <c r="AA239" s="1561"/>
      <c r="AB239" s="1561"/>
      <c r="AC239" s="1562"/>
      <c r="AD239" s="1563"/>
      <c r="AE239" s="1561"/>
      <c r="AF239" s="1561"/>
      <c r="AG239" s="1561"/>
      <c r="AH239" s="1561"/>
      <c r="AI239" s="1561"/>
      <c r="AJ239" s="1561"/>
      <c r="AK239" s="1561"/>
      <c r="AL239" s="1561"/>
      <c r="AM239" s="1561"/>
      <c r="AN239" s="1561"/>
      <c r="AO239" s="1561"/>
      <c r="AP239" s="1561"/>
      <c r="AQ239" s="1561"/>
      <c r="AR239" s="1561"/>
      <c r="AS239" s="1561"/>
      <c r="AT239" s="1561"/>
      <c r="AU239" s="1561"/>
      <c r="AV239" s="1561"/>
      <c r="AW239" s="1561"/>
      <c r="AX239" s="1561"/>
      <c r="AY239" s="1561"/>
      <c r="AZ239" s="1561"/>
      <c r="BA239" s="1561"/>
      <c r="BB239" s="1564"/>
      <c r="BC239" s="1561"/>
      <c r="BD239" s="1561"/>
      <c r="BE239" s="1561"/>
      <c r="BF239" s="1561"/>
      <c r="BG239" s="1565"/>
      <c r="BH239" s="1836">
        <f t="shared" si="35"/>
        <v>143</v>
      </c>
      <c r="BI239" s="1566">
        <f t="shared" si="36"/>
        <v>2</v>
      </c>
      <c r="BJ239" s="856">
        <f>SUM(BI236:BI239)</f>
        <v>16</v>
      </c>
      <c r="BK239" s="742">
        <f>SUM(BH236:BH239)</f>
        <v>973</v>
      </c>
      <c r="BL239" s="1997" t="s">
        <v>880</v>
      </c>
      <c r="BM239" s="1560" t="s">
        <v>128</v>
      </c>
      <c r="BN239" s="1561" t="s">
        <v>515</v>
      </c>
      <c r="BO239" s="1562">
        <v>2013</v>
      </c>
    </row>
    <row r="240" spans="3:67" ht="17.25" customHeight="1" x14ac:dyDescent="0.25">
      <c r="C240" s="610" t="s">
        <v>1048</v>
      </c>
      <c r="D240" s="609">
        <v>1</v>
      </c>
      <c r="E240" s="1574" t="s">
        <v>797</v>
      </c>
      <c r="F240" s="1570" t="s">
        <v>1050</v>
      </c>
      <c r="G240" s="1570" t="s">
        <v>709</v>
      </c>
      <c r="H240" s="910" t="s">
        <v>515</v>
      </c>
      <c r="I240" s="1567">
        <v>2012</v>
      </c>
      <c r="J240" s="1572"/>
      <c r="K240" s="910"/>
      <c r="L240" s="910"/>
      <c r="M240" s="910"/>
      <c r="N240" s="910"/>
      <c r="O240" s="910"/>
      <c r="P240" s="910"/>
      <c r="Q240" s="910"/>
      <c r="R240" s="910"/>
      <c r="S240" s="910"/>
      <c r="T240" s="910"/>
      <c r="U240" s="910"/>
      <c r="V240" s="910"/>
      <c r="W240" s="910"/>
      <c r="X240" s="910"/>
      <c r="Y240" s="910"/>
      <c r="Z240" s="910"/>
      <c r="AA240" s="910"/>
      <c r="AB240" s="910"/>
      <c r="AC240" s="1571"/>
      <c r="AD240" s="1573"/>
      <c r="AE240" s="910"/>
      <c r="AF240" s="910"/>
      <c r="AG240" s="910"/>
      <c r="AH240" s="910">
        <v>90</v>
      </c>
      <c r="AI240" s="910"/>
      <c r="AJ240" s="910"/>
      <c r="AK240" s="910">
        <v>90</v>
      </c>
      <c r="AL240" s="910"/>
      <c r="AM240" s="910">
        <v>90</v>
      </c>
      <c r="AN240" s="910">
        <v>90</v>
      </c>
      <c r="AO240" s="910"/>
      <c r="AP240" s="910"/>
      <c r="AQ240" s="910"/>
      <c r="AR240" s="910"/>
      <c r="AS240" s="910"/>
      <c r="AT240" s="910"/>
      <c r="AU240" s="910"/>
      <c r="AV240" s="910"/>
      <c r="AW240" s="910"/>
      <c r="AX240" s="910"/>
      <c r="AY240" s="910"/>
      <c r="AZ240" s="910"/>
      <c r="BA240" s="1571"/>
      <c r="BB240" s="1573"/>
      <c r="BC240" s="910"/>
      <c r="BD240" s="910"/>
      <c r="BE240" s="910"/>
      <c r="BF240" s="910"/>
      <c r="BG240" s="1567"/>
      <c r="BH240" s="1262">
        <f t="shared" si="35"/>
        <v>400</v>
      </c>
      <c r="BI240" s="1575">
        <f t="shared" si="36"/>
        <v>4</v>
      </c>
      <c r="BJ240" s="98"/>
      <c r="BL240" s="1574" t="s">
        <v>1050</v>
      </c>
      <c r="BM240" s="1570" t="s">
        <v>709</v>
      </c>
      <c r="BN240" s="910" t="s">
        <v>515</v>
      </c>
      <c r="BO240" s="1567">
        <v>2012</v>
      </c>
    </row>
    <row r="241" spans="3:67" ht="17.25" customHeight="1" thickBot="1" x14ac:dyDescent="0.3">
      <c r="C241" s="610" t="s">
        <v>1049</v>
      </c>
      <c r="D241" s="611">
        <v>2</v>
      </c>
      <c r="E241" s="1568" t="s">
        <v>797</v>
      </c>
      <c r="F241" s="74" t="s">
        <v>1051</v>
      </c>
      <c r="G241" s="74" t="s">
        <v>113</v>
      </c>
      <c r="H241" s="75" t="s">
        <v>515</v>
      </c>
      <c r="I241" s="455">
        <v>2008</v>
      </c>
      <c r="J241" s="409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236"/>
      <c r="AD241" s="454"/>
      <c r="AE241" s="75"/>
      <c r="AF241" s="75"/>
      <c r="AG241" s="75"/>
      <c r="AH241" s="75">
        <v>85</v>
      </c>
      <c r="AI241" s="75"/>
      <c r="AJ241" s="75"/>
      <c r="AK241" s="75"/>
      <c r="AL241" s="75"/>
      <c r="AM241" s="75"/>
      <c r="AN241" s="75">
        <v>63</v>
      </c>
      <c r="AO241" s="75"/>
      <c r="AP241" s="75"/>
      <c r="AQ241" s="75"/>
      <c r="AR241" s="75"/>
      <c r="AS241" s="75"/>
      <c r="AT241" s="75"/>
      <c r="AU241" s="75"/>
      <c r="AV241" s="75"/>
      <c r="AW241" s="75"/>
      <c r="AX241" s="75"/>
      <c r="AY241" s="75"/>
      <c r="AZ241" s="75"/>
      <c r="BA241" s="236"/>
      <c r="BB241" s="454"/>
      <c r="BC241" s="75"/>
      <c r="BD241" s="75"/>
      <c r="BE241" s="75"/>
      <c r="BF241" s="75"/>
      <c r="BG241" s="455"/>
      <c r="BH241" s="311">
        <f t="shared" si="35"/>
        <v>168</v>
      </c>
      <c r="BI241" s="1576">
        <f t="shared" si="36"/>
        <v>2</v>
      </c>
      <c r="BJ241" s="98"/>
      <c r="BL241" s="1568" t="s">
        <v>1051</v>
      </c>
      <c r="BM241" s="74" t="s">
        <v>113</v>
      </c>
      <c r="BN241" s="75" t="s">
        <v>515</v>
      </c>
      <c r="BO241" s="455">
        <v>2008</v>
      </c>
    </row>
    <row r="242" spans="3:67" ht="17.25" customHeight="1" thickBot="1" x14ac:dyDescent="0.3">
      <c r="C242" s="610" t="s">
        <v>1086</v>
      </c>
      <c r="D242" s="613">
        <v>3</v>
      </c>
      <c r="E242" s="1569" t="s">
        <v>797</v>
      </c>
      <c r="F242" s="1216"/>
      <c r="G242" s="1216"/>
      <c r="H242" s="78"/>
      <c r="I242" s="1219"/>
      <c r="J242" s="1220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1217"/>
      <c r="AD242" s="1218"/>
      <c r="AE242" s="78"/>
      <c r="AF242" s="78"/>
      <c r="AG242" s="78"/>
      <c r="AH242" s="78"/>
      <c r="AI242" s="78"/>
      <c r="AJ242" s="78"/>
      <c r="AK242" s="78"/>
      <c r="AL242" s="1220"/>
      <c r="AM242" s="78"/>
      <c r="AN242" s="78"/>
      <c r="AO242" s="78"/>
      <c r="AP242" s="78"/>
      <c r="AQ242" s="78"/>
      <c r="AR242" s="78"/>
      <c r="AS242" s="78"/>
      <c r="AT242" s="78"/>
      <c r="AU242" s="78"/>
      <c r="AV242" s="78"/>
      <c r="AW242" s="78"/>
      <c r="AX242" s="78"/>
      <c r="AY242" s="78"/>
      <c r="AZ242" s="78"/>
      <c r="BA242" s="1217"/>
      <c r="BB242" s="1218"/>
      <c r="BC242" s="78"/>
      <c r="BD242" s="78"/>
      <c r="BE242" s="78"/>
      <c r="BF242" s="78"/>
      <c r="BG242" s="1219"/>
      <c r="BH242" s="859">
        <f t="shared" si="35"/>
        <v>0</v>
      </c>
      <c r="BI242" s="1116">
        <f t="shared" si="36"/>
        <v>0</v>
      </c>
      <c r="BJ242" s="855">
        <f>SUM(BI240:BI242)</f>
        <v>6</v>
      </c>
      <c r="BK242" s="516">
        <f>SUM(BH240:BH242)</f>
        <v>568</v>
      </c>
      <c r="BL242" s="1569"/>
      <c r="BM242" s="1216"/>
      <c r="BN242" s="78"/>
      <c r="BO242" s="1219"/>
    </row>
    <row r="243" spans="3:67" ht="17.25" customHeight="1" x14ac:dyDescent="0.25">
      <c r="C243" s="610" t="s">
        <v>1098</v>
      </c>
      <c r="D243" s="616">
        <v>1</v>
      </c>
      <c r="E243" s="1059" t="s">
        <v>93</v>
      </c>
      <c r="F243" s="91" t="s">
        <v>512</v>
      </c>
      <c r="G243" s="91" t="s">
        <v>179</v>
      </c>
      <c r="H243" s="92" t="s">
        <v>515</v>
      </c>
      <c r="I243" s="226">
        <v>2013</v>
      </c>
      <c r="J243" s="442"/>
      <c r="K243" s="92"/>
      <c r="L243" s="92"/>
      <c r="M243" s="92"/>
      <c r="N243" s="92"/>
      <c r="O243" s="92">
        <v>115</v>
      </c>
      <c r="P243" s="92"/>
      <c r="Q243" s="92"/>
      <c r="R243" s="92"/>
      <c r="S243" s="92">
        <v>100</v>
      </c>
      <c r="T243" s="92"/>
      <c r="U243" s="226"/>
      <c r="V243" s="92"/>
      <c r="W243" s="92"/>
      <c r="X243" s="92"/>
      <c r="Y243" s="92"/>
      <c r="Z243" s="92">
        <v>85</v>
      </c>
      <c r="AA243" s="92"/>
      <c r="AB243" s="227"/>
      <c r="AC243" s="443"/>
      <c r="AD243" s="403"/>
      <c r="AE243" s="92"/>
      <c r="AF243" s="226">
        <v>125</v>
      </c>
      <c r="AG243" s="226"/>
      <c r="AH243" s="226"/>
      <c r="AI243" s="226"/>
      <c r="AJ243" s="92">
        <v>125</v>
      </c>
      <c r="AK243" s="92"/>
      <c r="AL243" s="92"/>
      <c r="AM243" s="92"/>
      <c r="AN243" s="92"/>
      <c r="AO243" s="92"/>
      <c r="AP243" s="92"/>
      <c r="AQ243" s="92"/>
      <c r="AR243" s="92"/>
      <c r="AS243" s="92"/>
      <c r="AT243" s="92"/>
      <c r="AU243" s="403"/>
      <c r="AV243" s="92"/>
      <c r="AW243" s="92"/>
      <c r="AX243" s="92"/>
      <c r="AY243" s="92"/>
      <c r="AZ243" s="226"/>
      <c r="BA243" s="226"/>
      <c r="BB243" s="442"/>
      <c r="BC243" s="92"/>
      <c r="BD243" s="92"/>
      <c r="BE243" s="92"/>
      <c r="BF243" s="92"/>
      <c r="BG243" s="1021"/>
      <c r="BH243" s="1837">
        <f t="shared" si="35"/>
        <v>600</v>
      </c>
      <c r="BI243" s="1086">
        <f t="shared" si="36"/>
        <v>5</v>
      </c>
      <c r="BJ243" s="98"/>
      <c r="BL243" s="1998" t="s">
        <v>512</v>
      </c>
      <c r="BM243" s="91" t="s">
        <v>179</v>
      </c>
      <c r="BN243" s="92" t="s">
        <v>515</v>
      </c>
      <c r="BO243" s="443">
        <v>2013</v>
      </c>
    </row>
    <row r="244" spans="3:67" ht="17.25" customHeight="1" x14ac:dyDescent="0.25">
      <c r="C244" s="610" t="s">
        <v>1099</v>
      </c>
      <c r="D244" s="611">
        <v>2</v>
      </c>
      <c r="E244" s="1052" t="s">
        <v>93</v>
      </c>
      <c r="F244" s="63" t="s">
        <v>134</v>
      </c>
      <c r="G244" s="63" t="s">
        <v>70</v>
      </c>
      <c r="H244" s="64" t="s">
        <v>515</v>
      </c>
      <c r="I244" s="228">
        <v>2009</v>
      </c>
      <c r="J244" s="444"/>
      <c r="K244" s="64"/>
      <c r="L244" s="64"/>
      <c r="M244" s="64">
        <v>125</v>
      </c>
      <c r="N244" s="64"/>
      <c r="O244" s="64"/>
      <c r="P244" s="64"/>
      <c r="Q244" s="64"/>
      <c r="R244" s="64"/>
      <c r="S244" s="64"/>
      <c r="T244" s="64">
        <v>115</v>
      </c>
      <c r="U244" s="228"/>
      <c r="V244" s="64"/>
      <c r="W244" s="64"/>
      <c r="X244" s="64"/>
      <c r="Y244" s="64"/>
      <c r="Z244" s="64"/>
      <c r="AA244" s="64"/>
      <c r="AB244" s="229">
        <v>115</v>
      </c>
      <c r="AC244" s="445"/>
      <c r="AD244" s="404"/>
      <c r="AE244" s="64"/>
      <c r="AF244" s="228"/>
      <c r="AG244" s="228"/>
      <c r="AH244" s="228"/>
      <c r="AI244" s="228"/>
      <c r="AJ244" s="64"/>
      <c r="AK244" s="92"/>
      <c r="AL244" s="92"/>
      <c r="AM244" s="64"/>
      <c r="AN244" s="64"/>
      <c r="AO244" s="64">
        <v>113</v>
      </c>
      <c r="AP244" s="64"/>
      <c r="AQ244" s="64"/>
      <c r="AR244" s="64"/>
      <c r="AS244" s="64"/>
      <c r="AT244" s="64"/>
      <c r="AU244" s="404"/>
      <c r="AV244" s="64"/>
      <c r="AW244" s="64"/>
      <c r="AX244" s="64"/>
      <c r="AY244" s="64"/>
      <c r="AZ244" s="228"/>
      <c r="BA244" s="228"/>
      <c r="BB244" s="444"/>
      <c r="BC244" s="64"/>
      <c r="BD244" s="64"/>
      <c r="BE244" s="64"/>
      <c r="BF244" s="64"/>
      <c r="BG244" s="1017"/>
      <c r="BH244" s="1626">
        <f t="shared" si="35"/>
        <v>508</v>
      </c>
      <c r="BI244" s="1086">
        <f t="shared" si="36"/>
        <v>4</v>
      </c>
      <c r="BJ244" s="98"/>
      <c r="BL244" s="1992" t="s">
        <v>134</v>
      </c>
      <c r="BM244" s="63" t="s">
        <v>70</v>
      </c>
      <c r="BN244" s="64" t="s">
        <v>515</v>
      </c>
      <c r="BO244" s="445">
        <v>2009</v>
      </c>
    </row>
    <row r="245" spans="3:67" ht="17.25" customHeight="1" x14ac:dyDescent="0.25">
      <c r="C245" s="610" t="s">
        <v>1100</v>
      </c>
      <c r="D245" s="611">
        <v>3</v>
      </c>
      <c r="E245" s="1052" t="s">
        <v>93</v>
      </c>
      <c r="F245" s="63" t="s">
        <v>483</v>
      </c>
      <c r="G245" s="63" t="s">
        <v>484</v>
      </c>
      <c r="H245" s="64" t="s">
        <v>515</v>
      </c>
      <c r="I245" s="228">
        <v>2011</v>
      </c>
      <c r="J245" s="444"/>
      <c r="K245" s="64"/>
      <c r="L245" s="64">
        <v>65</v>
      </c>
      <c r="M245" s="64"/>
      <c r="N245" s="64"/>
      <c r="O245" s="64"/>
      <c r="P245" s="64"/>
      <c r="Q245" s="64"/>
      <c r="R245" s="64"/>
      <c r="S245" s="64"/>
      <c r="T245" s="64"/>
      <c r="U245" s="228"/>
      <c r="V245" s="64"/>
      <c r="W245" s="64"/>
      <c r="X245" s="64"/>
      <c r="Y245" s="64"/>
      <c r="Z245" s="64"/>
      <c r="AA245" s="64">
        <v>38</v>
      </c>
      <c r="AB245" s="229"/>
      <c r="AC245" s="445"/>
      <c r="AD245" s="404"/>
      <c r="AE245" s="64"/>
      <c r="AF245" s="228"/>
      <c r="AG245" s="228"/>
      <c r="AH245" s="228"/>
      <c r="AI245" s="228"/>
      <c r="AJ245" s="64"/>
      <c r="AK245" s="92">
        <v>75</v>
      </c>
      <c r="AL245" s="92"/>
      <c r="AM245" s="64"/>
      <c r="AN245" s="64"/>
      <c r="AO245" s="64">
        <v>68</v>
      </c>
      <c r="AP245" s="64"/>
      <c r="AQ245" s="64"/>
      <c r="AR245" s="64"/>
      <c r="AS245" s="64"/>
      <c r="AT245" s="64"/>
      <c r="AU245" s="404"/>
      <c r="AV245" s="64"/>
      <c r="AW245" s="64"/>
      <c r="AX245" s="64"/>
      <c r="AY245" s="64"/>
      <c r="AZ245" s="228"/>
      <c r="BA245" s="228"/>
      <c r="BB245" s="444"/>
      <c r="BC245" s="64"/>
      <c r="BD245" s="64"/>
      <c r="BE245" s="64"/>
      <c r="BF245" s="64"/>
      <c r="BG245" s="1017"/>
      <c r="BH245" s="1626">
        <f t="shared" ref="BH245:BH249" si="37">SUM(J245:BA245)+(BI245*10)</f>
        <v>286</v>
      </c>
      <c r="BI245" s="1086">
        <f t="shared" ref="BI245:BI249" si="38">COUNTA(J245:BG245)</f>
        <v>4</v>
      </c>
      <c r="BJ245" s="98"/>
      <c r="BL245" s="1992" t="s">
        <v>483</v>
      </c>
      <c r="BM245" s="63" t="s">
        <v>484</v>
      </c>
      <c r="BN245" s="64" t="s">
        <v>515</v>
      </c>
      <c r="BO245" s="445">
        <v>2011</v>
      </c>
    </row>
    <row r="246" spans="3:67" ht="17.25" customHeight="1" x14ac:dyDescent="0.25">
      <c r="C246" s="610" t="s">
        <v>1101</v>
      </c>
      <c r="D246" s="611">
        <v>4</v>
      </c>
      <c r="E246" s="1052" t="s">
        <v>93</v>
      </c>
      <c r="F246" s="63" t="s">
        <v>485</v>
      </c>
      <c r="G246" s="63" t="s">
        <v>128</v>
      </c>
      <c r="H246" s="64" t="s">
        <v>515</v>
      </c>
      <c r="I246" s="228">
        <v>2011</v>
      </c>
      <c r="J246" s="444"/>
      <c r="K246" s="64"/>
      <c r="L246" s="64">
        <v>30</v>
      </c>
      <c r="M246" s="64"/>
      <c r="N246" s="64"/>
      <c r="O246" s="64"/>
      <c r="P246" s="64"/>
      <c r="Q246" s="64"/>
      <c r="R246" s="64"/>
      <c r="S246" s="64"/>
      <c r="T246" s="64"/>
      <c r="U246" s="228"/>
      <c r="V246" s="64"/>
      <c r="W246" s="64"/>
      <c r="X246" s="64"/>
      <c r="Y246" s="64">
        <v>33</v>
      </c>
      <c r="Z246" s="64"/>
      <c r="AA246" s="64">
        <v>29</v>
      </c>
      <c r="AB246" s="229"/>
      <c r="AC246" s="445"/>
      <c r="AD246" s="404"/>
      <c r="AE246" s="64"/>
      <c r="AF246" s="228"/>
      <c r="AG246" s="228"/>
      <c r="AH246" s="228"/>
      <c r="AI246" s="228"/>
      <c r="AJ246" s="228"/>
      <c r="AK246" s="228">
        <v>65</v>
      </c>
      <c r="AL246" s="228"/>
      <c r="AM246" s="228"/>
      <c r="AN246" s="228"/>
      <c r="AO246" s="228">
        <v>63</v>
      </c>
      <c r="AP246" s="228"/>
      <c r="AQ246" s="228"/>
      <c r="AR246" s="228"/>
      <c r="AS246" s="64"/>
      <c r="AT246" s="64"/>
      <c r="AU246" s="404"/>
      <c r="AV246" s="64"/>
      <c r="AW246" s="64"/>
      <c r="AX246" s="64"/>
      <c r="AY246" s="64"/>
      <c r="AZ246" s="228"/>
      <c r="BA246" s="228"/>
      <c r="BB246" s="444"/>
      <c r="BC246" s="64"/>
      <c r="BD246" s="64"/>
      <c r="BE246" s="64"/>
      <c r="BF246" s="64"/>
      <c r="BG246" s="1017"/>
      <c r="BH246" s="1626">
        <f t="shared" si="37"/>
        <v>270</v>
      </c>
      <c r="BI246" s="1086">
        <f t="shared" si="38"/>
        <v>5</v>
      </c>
      <c r="BJ246" s="98"/>
      <c r="BL246" s="1992" t="s">
        <v>485</v>
      </c>
      <c r="BM246" s="63" t="s">
        <v>128</v>
      </c>
      <c r="BN246" s="64" t="s">
        <v>515</v>
      </c>
      <c r="BO246" s="445">
        <v>2011</v>
      </c>
    </row>
    <row r="247" spans="3:67" ht="17.25" customHeight="1" x14ac:dyDescent="0.25">
      <c r="C247" s="610" t="s">
        <v>1102</v>
      </c>
      <c r="D247" s="611">
        <v>5</v>
      </c>
      <c r="E247" s="1060" t="s">
        <v>93</v>
      </c>
      <c r="F247" s="89" t="s">
        <v>134</v>
      </c>
      <c r="G247" s="89" t="s">
        <v>144</v>
      </c>
      <c r="H247" s="64" t="s">
        <v>515</v>
      </c>
      <c r="I247" s="230">
        <v>2009</v>
      </c>
      <c r="J247" s="446"/>
      <c r="K247" s="90"/>
      <c r="L247" s="90"/>
      <c r="M247" s="90">
        <v>65</v>
      </c>
      <c r="N247" s="90"/>
      <c r="O247" s="90"/>
      <c r="P247" s="90"/>
      <c r="Q247" s="90"/>
      <c r="R247" s="90"/>
      <c r="S247" s="90"/>
      <c r="T247" s="90"/>
      <c r="U247" s="230"/>
      <c r="V247" s="90"/>
      <c r="W247" s="90"/>
      <c r="X247" s="90"/>
      <c r="Y247" s="90"/>
      <c r="Z247" s="90"/>
      <c r="AA247" s="90"/>
      <c r="AB247" s="231"/>
      <c r="AC247" s="447"/>
      <c r="AD247" s="405"/>
      <c r="AE247" s="90"/>
      <c r="AF247" s="230"/>
      <c r="AG247" s="230"/>
      <c r="AH247" s="230"/>
      <c r="AI247" s="230"/>
      <c r="AJ247" s="230"/>
      <c r="AK247" s="230"/>
      <c r="AL247" s="230"/>
      <c r="AM247" s="230"/>
      <c r="AN247" s="230"/>
      <c r="AO247" s="230">
        <v>81</v>
      </c>
      <c r="AP247" s="230"/>
      <c r="AQ247" s="230"/>
      <c r="AR247" s="230"/>
      <c r="AS247" s="90"/>
      <c r="AT247" s="90"/>
      <c r="AU247" s="405"/>
      <c r="AV247" s="90"/>
      <c r="AW247" s="90"/>
      <c r="AX247" s="90"/>
      <c r="AY247" s="90"/>
      <c r="AZ247" s="230"/>
      <c r="BA247" s="230"/>
      <c r="BB247" s="444"/>
      <c r="BC247" s="64"/>
      <c r="BD247" s="64"/>
      <c r="BE247" s="64"/>
      <c r="BF247" s="64"/>
      <c r="BG247" s="1017"/>
      <c r="BH247" s="1626">
        <f t="shared" si="37"/>
        <v>166</v>
      </c>
      <c r="BI247" s="1086">
        <f t="shared" si="38"/>
        <v>2</v>
      </c>
      <c r="BJ247" s="98"/>
      <c r="BL247" s="1999" t="s">
        <v>134</v>
      </c>
      <c r="BM247" s="89" t="s">
        <v>144</v>
      </c>
      <c r="BN247" s="64" t="s">
        <v>515</v>
      </c>
      <c r="BO247" s="447">
        <v>2009</v>
      </c>
    </row>
    <row r="248" spans="3:67" ht="17.25" customHeight="1" thickBot="1" x14ac:dyDescent="0.3">
      <c r="C248" s="610" t="s">
        <v>1103</v>
      </c>
      <c r="D248" s="611">
        <v>6</v>
      </c>
      <c r="E248" s="1060" t="s">
        <v>93</v>
      </c>
      <c r="F248" s="89" t="s">
        <v>112</v>
      </c>
      <c r="G248" s="89" t="s">
        <v>113</v>
      </c>
      <c r="H248" s="90" t="s">
        <v>515</v>
      </c>
      <c r="I248" s="230">
        <v>2010</v>
      </c>
      <c r="J248" s="446"/>
      <c r="K248" s="90"/>
      <c r="L248" s="90"/>
      <c r="M248" s="90"/>
      <c r="N248" s="90"/>
      <c r="O248" s="90"/>
      <c r="P248" s="90"/>
      <c r="Q248" s="90"/>
      <c r="R248" s="90"/>
      <c r="S248" s="90"/>
      <c r="T248" s="90"/>
      <c r="U248" s="230"/>
      <c r="V248" s="90"/>
      <c r="W248" s="90"/>
      <c r="X248" s="90"/>
      <c r="Y248" s="90"/>
      <c r="Z248" s="90"/>
      <c r="AA248" s="90"/>
      <c r="AB248" s="231"/>
      <c r="AC248" s="447"/>
      <c r="AD248" s="405"/>
      <c r="AE248" s="90"/>
      <c r="AF248" s="230"/>
      <c r="AG248" s="230"/>
      <c r="AH248" s="230"/>
      <c r="AI248" s="230"/>
      <c r="AJ248" s="230"/>
      <c r="AK248" s="230"/>
      <c r="AL248" s="230"/>
      <c r="AM248" s="230"/>
      <c r="AN248" s="230"/>
      <c r="AO248" s="230">
        <v>72</v>
      </c>
      <c r="AP248" s="230"/>
      <c r="AQ248" s="230"/>
      <c r="AR248" s="230"/>
      <c r="AS248" s="912"/>
      <c r="AT248" s="912"/>
      <c r="AU248" s="913"/>
      <c r="AV248" s="912"/>
      <c r="AW248" s="912"/>
      <c r="AX248" s="912"/>
      <c r="AY248" s="912"/>
      <c r="AZ248" s="914"/>
      <c r="BA248" s="914"/>
      <c r="BB248" s="678"/>
      <c r="BC248" s="679"/>
      <c r="BD248" s="679"/>
      <c r="BE248" s="679"/>
      <c r="BF248" s="679"/>
      <c r="BG248" s="1022"/>
      <c r="BH248" s="1626">
        <f t="shared" si="37"/>
        <v>82</v>
      </c>
      <c r="BI248" s="1086">
        <f t="shared" si="38"/>
        <v>1</v>
      </c>
      <c r="BJ248" s="98"/>
      <c r="BL248" s="1999" t="s">
        <v>112</v>
      </c>
      <c r="BM248" s="89" t="s">
        <v>113</v>
      </c>
      <c r="BN248" s="90" t="s">
        <v>515</v>
      </c>
      <c r="BO248" s="447">
        <v>2010</v>
      </c>
    </row>
    <row r="249" spans="3:67" ht="17.25" customHeight="1" thickBot="1" x14ac:dyDescent="0.3">
      <c r="C249" s="610" t="s">
        <v>1104</v>
      </c>
      <c r="D249" s="655">
        <v>7</v>
      </c>
      <c r="E249" s="1060" t="s">
        <v>93</v>
      </c>
      <c r="F249" s="89" t="s">
        <v>714</v>
      </c>
      <c r="G249" s="89" t="s">
        <v>81</v>
      </c>
      <c r="H249" s="293" t="s">
        <v>516</v>
      </c>
      <c r="I249" s="230">
        <v>2010</v>
      </c>
      <c r="J249" s="460"/>
      <c r="K249" s="173"/>
      <c r="L249" s="90"/>
      <c r="M249" s="173"/>
      <c r="N249" s="173"/>
      <c r="O249" s="173"/>
      <c r="P249" s="173"/>
      <c r="Q249" s="173"/>
      <c r="R249" s="173"/>
      <c r="S249" s="90"/>
      <c r="T249" s="90"/>
      <c r="U249" s="230"/>
      <c r="V249" s="90"/>
      <c r="W249" s="90"/>
      <c r="X249" s="90"/>
      <c r="Y249" s="90"/>
      <c r="Z249" s="90"/>
      <c r="AA249" s="90"/>
      <c r="AB249" s="231"/>
      <c r="AC249" s="447"/>
      <c r="AD249" s="405"/>
      <c r="AE249" s="90"/>
      <c r="AF249" s="230"/>
      <c r="AG249" s="230"/>
      <c r="AH249" s="230"/>
      <c r="AI249" s="230"/>
      <c r="AJ249" s="230"/>
      <c r="AK249" s="230"/>
      <c r="AL249" s="230"/>
      <c r="AM249" s="230"/>
      <c r="AN249" s="230"/>
      <c r="AO249" s="230"/>
      <c r="AP249" s="230"/>
      <c r="AQ249" s="230"/>
      <c r="AR249" s="230"/>
      <c r="AS249" s="90"/>
      <c r="AT249" s="90"/>
      <c r="AU249" s="405"/>
      <c r="AV249" s="90"/>
      <c r="AW249" s="90"/>
      <c r="AX249" s="90"/>
      <c r="AY249" s="90"/>
      <c r="AZ249" s="230"/>
      <c r="BA249" s="230"/>
      <c r="BB249" s="446"/>
      <c r="BC249" s="90"/>
      <c r="BD249" s="90"/>
      <c r="BE249" s="90"/>
      <c r="BF249" s="90"/>
      <c r="BG249" s="1023"/>
      <c r="BH249" s="1833">
        <f t="shared" si="37"/>
        <v>0</v>
      </c>
      <c r="BI249" s="1087">
        <f t="shared" si="38"/>
        <v>0</v>
      </c>
      <c r="BJ249" s="857">
        <f>SUM(BI243:BI249)</f>
        <v>21</v>
      </c>
      <c r="BK249" s="517">
        <f>SUM(BH243:BH249)</f>
        <v>1912</v>
      </c>
      <c r="BL249" s="1999" t="s">
        <v>714</v>
      </c>
      <c r="BM249" s="89" t="s">
        <v>81</v>
      </c>
      <c r="BN249" s="293" t="s">
        <v>516</v>
      </c>
      <c r="BO249" s="447">
        <v>2010</v>
      </c>
    </row>
    <row r="250" spans="3:67" ht="17.25" customHeight="1" x14ac:dyDescent="0.25">
      <c r="C250" s="610" t="s">
        <v>1105</v>
      </c>
      <c r="D250" s="609">
        <v>1</v>
      </c>
      <c r="E250" s="251" t="s">
        <v>478</v>
      </c>
      <c r="F250" s="252" t="s">
        <v>479</v>
      </c>
      <c r="G250" s="252" t="s">
        <v>139</v>
      </c>
      <c r="H250" s="253" t="s">
        <v>515</v>
      </c>
      <c r="I250" s="383">
        <v>2015</v>
      </c>
      <c r="J250" s="461"/>
      <c r="K250" s="253">
        <v>100</v>
      </c>
      <c r="L250" s="253">
        <v>90</v>
      </c>
      <c r="M250" s="254"/>
      <c r="N250" s="254"/>
      <c r="O250" s="253"/>
      <c r="P250" s="253"/>
      <c r="Q250" s="253"/>
      <c r="R250" s="253"/>
      <c r="S250" s="253"/>
      <c r="T250" s="253"/>
      <c r="U250" s="253"/>
      <c r="V250" s="253"/>
      <c r="W250" s="253"/>
      <c r="X250" s="253"/>
      <c r="Y250" s="253"/>
      <c r="Z250" s="253"/>
      <c r="AA250" s="253"/>
      <c r="AB250" s="253"/>
      <c r="AC250" s="462">
        <v>115</v>
      </c>
      <c r="AD250" s="412"/>
      <c r="AE250" s="253"/>
      <c r="AF250" s="253"/>
      <c r="AG250" s="253"/>
      <c r="AH250" s="253"/>
      <c r="AI250" s="254"/>
      <c r="AJ250" s="253"/>
      <c r="AK250" s="254"/>
      <c r="AL250" s="253"/>
      <c r="AM250" s="254"/>
      <c r="AN250" s="254"/>
      <c r="AO250" s="254">
        <v>98</v>
      </c>
      <c r="AP250" s="254"/>
      <c r="AQ250" s="253"/>
      <c r="AR250" s="253"/>
      <c r="AS250" s="253"/>
      <c r="AT250" s="253"/>
      <c r="AU250" s="412"/>
      <c r="AV250" s="253"/>
      <c r="AW250" s="253"/>
      <c r="AX250" s="253"/>
      <c r="AY250" s="253"/>
      <c r="AZ250" s="383"/>
      <c r="BA250" s="383"/>
      <c r="BB250" s="461"/>
      <c r="BC250" s="254"/>
      <c r="BD250" s="254"/>
      <c r="BE250" s="254"/>
      <c r="BF250" s="254"/>
      <c r="BG250" s="1024"/>
      <c r="BH250" s="1834">
        <f>SUM(J250:BA250)+(BI250*10)</f>
        <v>443</v>
      </c>
      <c r="BI250" s="1024">
        <f>COUNTA(J250:BG250)</f>
        <v>4</v>
      </c>
      <c r="BJ250" s="98"/>
      <c r="BL250" s="1391" t="s">
        <v>479</v>
      </c>
      <c r="BM250" s="252" t="s">
        <v>139</v>
      </c>
      <c r="BN250" s="253" t="s">
        <v>515</v>
      </c>
      <c r="BO250" s="462">
        <v>2015</v>
      </c>
    </row>
    <row r="251" spans="3:67" ht="17.25" customHeight="1" x14ac:dyDescent="0.25">
      <c r="C251" s="610" t="s">
        <v>1106</v>
      </c>
      <c r="D251" s="611">
        <v>2</v>
      </c>
      <c r="E251" s="160" t="s">
        <v>478</v>
      </c>
      <c r="F251" s="161" t="s">
        <v>482</v>
      </c>
      <c r="G251" s="161" t="s">
        <v>143</v>
      </c>
      <c r="H251" s="158" t="s">
        <v>515</v>
      </c>
      <c r="I251" s="241">
        <v>2012</v>
      </c>
      <c r="J251" s="463"/>
      <c r="K251" s="162">
        <v>38</v>
      </c>
      <c r="L251" s="162">
        <v>32</v>
      </c>
      <c r="M251" s="162"/>
      <c r="N251" s="162"/>
      <c r="O251" s="162"/>
      <c r="P251" s="162"/>
      <c r="Q251" s="162"/>
      <c r="R251" s="162"/>
      <c r="S251" s="162"/>
      <c r="T251" s="162"/>
      <c r="U251" s="162"/>
      <c r="V251" s="162"/>
      <c r="W251" s="162"/>
      <c r="X251" s="162"/>
      <c r="Y251" s="162">
        <v>18</v>
      </c>
      <c r="Z251" s="162"/>
      <c r="AA251" s="162">
        <v>26</v>
      </c>
      <c r="AB251" s="162"/>
      <c r="AC251" s="464"/>
      <c r="AD251" s="413"/>
      <c r="AE251" s="162"/>
      <c r="AF251" s="162"/>
      <c r="AG251" s="162"/>
      <c r="AH251" s="162"/>
      <c r="AI251" s="162"/>
      <c r="AJ251" s="162"/>
      <c r="AK251" s="162"/>
      <c r="AL251" s="162"/>
      <c r="AM251" s="162">
        <v>42</v>
      </c>
      <c r="AN251" s="162"/>
      <c r="AO251" s="162"/>
      <c r="AP251" s="162"/>
      <c r="AQ251" s="162"/>
      <c r="AR251" s="162"/>
      <c r="AS251" s="162"/>
      <c r="AT251" s="162"/>
      <c r="AU251" s="413"/>
      <c r="AV251" s="162"/>
      <c r="AW251" s="162"/>
      <c r="AX251" s="162"/>
      <c r="AY251" s="162"/>
      <c r="AZ251" s="241"/>
      <c r="BA251" s="241"/>
      <c r="BB251" s="463"/>
      <c r="BC251" s="162"/>
      <c r="BD251" s="162"/>
      <c r="BE251" s="162"/>
      <c r="BF251" s="162"/>
      <c r="BG251" s="1025"/>
      <c r="BH251" s="862">
        <f>SUM(J251:BA251)+(BI251*10)</f>
        <v>206</v>
      </c>
      <c r="BI251" s="1025">
        <f>COUNTA(J251:BG251)</f>
        <v>5</v>
      </c>
      <c r="BJ251" s="98"/>
      <c r="BL251" s="1392" t="s">
        <v>482</v>
      </c>
      <c r="BM251" s="161" t="s">
        <v>143</v>
      </c>
      <c r="BN251" s="158" t="s">
        <v>515</v>
      </c>
      <c r="BO251" s="464">
        <v>2012</v>
      </c>
    </row>
    <row r="252" spans="3:67" ht="17.25" customHeight="1" x14ac:dyDescent="0.25">
      <c r="C252" s="610" t="s">
        <v>1107</v>
      </c>
      <c r="D252" s="611">
        <v>3</v>
      </c>
      <c r="E252" s="160" t="s">
        <v>478</v>
      </c>
      <c r="F252" s="161" t="s">
        <v>480</v>
      </c>
      <c r="G252" s="161" t="s">
        <v>481</v>
      </c>
      <c r="H252" s="158" t="s">
        <v>515</v>
      </c>
      <c r="I252" s="241">
        <v>2013</v>
      </c>
      <c r="J252" s="463"/>
      <c r="K252" s="162"/>
      <c r="L252" s="162"/>
      <c r="M252" s="162"/>
      <c r="N252" s="162"/>
      <c r="O252" s="162"/>
      <c r="P252" s="162"/>
      <c r="Q252" s="162"/>
      <c r="R252" s="162"/>
      <c r="S252" s="162"/>
      <c r="T252" s="162"/>
      <c r="U252" s="162"/>
      <c r="V252" s="162"/>
      <c r="W252" s="162"/>
      <c r="X252" s="162">
        <v>68</v>
      </c>
      <c r="Y252" s="162"/>
      <c r="Z252" s="162">
        <v>38</v>
      </c>
      <c r="AA252" s="162"/>
      <c r="AB252" s="162"/>
      <c r="AC252" s="464"/>
      <c r="AD252" s="413"/>
      <c r="AE252" s="162"/>
      <c r="AF252" s="162"/>
      <c r="AG252" s="162"/>
      <c r="AH252" s="162"/>
      <c r="AI252" s="162"/>
      <c r="AJ252" s="162"/>
      <c r="AK252" s="162"/>
      <c r="AL252" s="162">
        <v>54</v>
      </c>
      <c r="AM252" s="162"/>
      <c r="AN252" s="162"/>
      <c r="AO252" s="162"/>
      <c r="AP252" s="162"/>
      <c r="AQ252" s="162"/>
      <c r="AR252" s="162"/>
      <c r="AS252" s="162"/>
      <c r="AT252" s="162"/>
      <c r="AU252" s="413"/>
      <c r="AV252" s="162"/>
      <c r="AW252" s="162"/>
      <c r="AX252" s="162"/>
      <c r="AY252" s="162"/>
      <c r="AZ252" s="241"/>
      <c r="BA252" s="241"/>
      <c r="BB252" s="463"/>
      <c r="BC252" s="162"/>
      <c r="BD252" s="162"/>
      <c r="BE252" s="162"/>
      <c r="BF252" s="162"/>
      <c r="BG252" s="1025"/>
      <c r="BH252" s="862">
        <f t="shared" ref="BH252:BH254" si="39">SUM(J252:BA252)+(BI252*10)</f>
        <v>190</v>
      </c>
      <c r="BI252" s="1025">
        <f t="shared" ref="BI252:BI254" si="40">COUNTA(J252:BG252)</f>
        <v>3</v>
      </c>
      <c r="BJ252" s="98"/>
      <c r="BL252" s="1392" t="s">
        <v>480</v>
      </c>
      <c r="BM252" s="161" t="s">
        <v>481</v>
      </c>
      <c r="BN252" s="158" t="s">
        <v>515</v>
      </c>
      <c r="BO252" s="464">
        <v>2013</v>
      </c>
    </row>
    <row r="253" spans="3:67" ht="17.25" customHeight="1" thickBot="1" x14ac:dyDescent="0.3">
      <c r="C253" s="610" t="s">
        <v>1108</v>
      </c>
      <c r="D253" s="611">
        <v>4</v>
      </c>
      <c r="E253" s="159" t="s">
        <v>478</v>
      </c>
      <c r="F253" s="157" t="s">
        <v>187</v>
      </c>
      <c r="G253" s="157" t="s">
        <v>82</v>
      </c>
      <c r="H253" s="158" t="s">
        <v>515</v>
      </c>
      <c r="I253" s="384">
        <v>2007</v>
      </c>
      <c r="J253" s="463"/>
      <c r="K253" s="162"/>
      <c r="L253" s="162"/>
      <c r="M253" s="162"/>
      <c r="N253" s="162"/>
      <c r="O253" s="158"/>
      <c r="P253" s="158"/>
      <c r="Q253" s="158"/>
      <c r="R253" s="158"/>
      <c r="S253" s="158"/>
      <c r="T253" s="158"/>
      <c r="U253" s="158"/>
      <c r="V253" s="158"/>
      <c r="W253" s="158"/>
      <c r="X253" s="158"/>
      <c r="Y253" s="158"/>
      <c r="Z253" s="158"/>
      <c r="AA253" s="158"/>
      <c r="AB253" s="158"/>
      <c r="AC253" s="465"/>
      <c r="AD253" s="414"/>
      <c r="AE253" s="158"/>
      <c r="AF253" s="158"/>
      <c r="AG253" s="158"/>
      <c r="AH253" s="158"/>
      <c r="AI253" s="162"/>
      <c r="AJ253" s="158"/>
      <c r="AK253" s="162"/>
      <c r="AL253" s="162"/>
      <c r="AM253" s="162"/>
      <c r="AN253" s="162"/>
      <c r="AO253" s="162"/>
      <c r="AP253" s="162"/>
      <c r="AQ253" s="162"/>
      <c r="AR253" s="162"/>
      <c r="AS253" s="162"/>
      <c r="AT253" s="162"/>
      <c r="AU253" s="413"/>
      <c r="AV253" s="158"/>
      <c r="AW253" s="162"/>
      <c r="AX253" s="162"/>
      <c r="AY253" s="162"/>
      <c r="AZ253" s="241"/>
      <c r="BA253" s="241"/>
      <c r="BB253" s="463"/>
      <c r="BC253" s="162"/>
      <c r="BD253" s="162"/>
      <c r="BE253" s="162"/>
      <c r="BF253" s="162"/>
      <c r="BG253" s="1025"/>
      <c r="BH253" s="862">
        <f t="shared" si="39"/>
        <v>0</v>
      </c>
      <c r="BI253" s="1025">
        <f t="shared" si="40"/>
        <v>0</v>
      </c>
      <c r="BJ253" s="98"/>
      <c r="BL253" s="1393" t="s">
        <v>187</v>
      </c>
      <c r="BM253" s="157" t="s">
        <v>82</v>
      </c>
      <c r="BN253" s="158" t="s">
        <v>515</v>
      </c>
      <c r="BO253" s="465">
        <v>2007</v>
      </c>
    </row>
    <row r="254" spans="3:67" ht="15.75" thickBot="1" x14ac:dyDescent="0.3">
      <c r="C254" s="610" t="s">
        <v>1109</v>
      </c>
      <c r="D254" s="613">
        <v>5</v>
      </c>
      <c r="E254" s="559" t="s">
        <v>478</v>
      </c>
      <c r="F254" s="560" t="s">
        <v>545</v>
      </c>
      <c r="G254" s="560" t="s">
        <v>76</v>
      </c>
      <c r="H254" s="561" t="s">
        <v>515</v>
      </c>
      <c r="I254" s="562">
        <v>2015</v>
      </c>
      <c r="J254" s="471"/>
      <c r="K254" s="472"/>
      <c r="L254" s="472"/>
      <c r="M254" s="472"/>
      <c r="N254" s="561"/>
      <c r="O254" s="561"/>
      <c r="P254" s="561"/>
      <c r="Q254" s="561"/>
      <c r="R254" s="561"/>
      <c r="S254" s="561"/>
      <c r="T254" s="561"/>
      <c r="U254" s="561"/>
      <c r="V254" s="561"/>
      <c r="W254" s="561"/>
      <c r="X254" s="561"/>
      <c r="Y254" s="561"/>
      <c r="Z254" s="561"/>
      <c r="AA254" s="561"/>
      <c r="AB254" s="561"/>
      <c r="AC254" s="563"/>
      <c r="AD254" s="564"/>
      <c r="AE254" s="561"/>
      <c r="AF254" s="561"/>
      <c r="AG254" s="561"/>
      <c r="AH254" s="561"/>
      <c r="AI254" s="472"/>
      <c r="AJ254" s="561"/>
      <c r="AK254" s="472"/>
      <c r="AL254" s="472"/>
      <c r="AM254" s="472"/>
      <c r="AN254" s="472"/>
      <c r="AO254" s="472"/>
      <c r="AP254" s="472"/>
      <c r="AQ254" s="472"/>
      <c r="AR254" s="472"/>
      <c r="AS254" s="472"/>
      <c r="AT254" s="472"/>
      <c r="AU254" s="539"/>
      <c r="AV254" s="472"/>
      <c r="AW254" s="472"/>
      <c r="AX254" s="472"/>
      <c r="AY254" s="472"/>
      <c r="AZ254" s="496"/>
      <c r="BA254" s="496"/>
      <c r="BB254" s="471"/>
      <c r="BC254" s="472"/>
      <c r="BD254" s="472"/>
      <c r="BE254" s="472"/>
      <c r="BF254" s="472"/>
      <c r="BG254" s="1026"/>
      <c r="BH254" s="1835">
        <f t="shared" si="39"/>
        <v>0</v>
      </c>
      <c r="BI254" s="1026">
        <f t="shared" si="40"/>
        <v>0</v>
      </c>
      <c r="BJ254" s="858">
        <f>SUM(BI250:BI254)</f>
        <v>12</v>
      </c>
      <c r="BK254" s="518">
        <f>SUM(BH250:BH254)</f>
        <v>839</v>
      </c>
      <c r="BL254" s="1394" t="s">
        <v>545</v>
      </c>
      <c r="BM254" s="560" t="s">
        <v>76</v>
      </c>
      <c r="BN254" s="561" t="s">
        <v>515</v>
      </c>
      <c r="BO254" s="563">
        <v>2015</v>
      </c>
    </row>
    <row r="255" spans="3:67" x14ac:dyDescent="0.25">
      <c r="C255" s="610" t="s">
        <v>1110</v>
      </c>
      <c r="D255" s="609">
        <v>1</v>
      </c>
      <c r="E255" s="248" t="s">
        <v>1087</v>
      </c>
      <c r="F255" s="70" t="s">
        <v>1012</v>
      </c>
      <c r="G255" s="70" t="s">
        <v>90</v>
      </c>
      <c r="H255" s="71" t="s">
        <v>1093</v>
      </c>
      <c r="I255" s="385">
        <v>2013</v>
      </c>
      <c r="J255" s="466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1"/>
      <c r="W255" s="71"/>
      <c r="X255" s="71"/>
      <c r="Y255" s="71"/>
      <c r="Z255" s="71"/>
      <c r="AA255" s="71"/>
      <c r="AB255" s="71"/>
      <c r="AC255" s="452"/>
      <c r="AD255" s="408"/>
      <c r="AE255" s="70"/>
      <c r="AF255" s="70"/>
      <c r="AG255" s="70"/>
      <c r="AH255" s="70"/>
      <c r="AI255" s="70"/>
      <c r="AJ255" s="70"/>
      <c r="AK255" s="70"/>
      <c r="AL255" s="71">
        <v>42</v>
      </c>
      <c r="AM255" s="71"/>
      <c r="AN255" s="70"/>
      <c r="AO255" s="70"/>
      <c r="AP255" s="70"/>
      <c r="AQ255" s="70"/>
      <c r="AR255" s="70"/>
      <c r="AS255" s="70"/>
      <c r="AT255" s="70"/>
      <c r="AU255" s="248"/>
      <c r="AV255" s="70"/>
      <c r="AW255" s="70"/>
      <c r="AX255" s="70"/>
      <c r="AY255" s="70"/>
      <c r="AZ255" s="70"/>
      <c r="BA255" s="70"/>
      <c r="BB255" s="466"/>
      <c r="BC255" s="70"/>
      <c r="BD255" s="70"/>
      <c r="BE255" s="70"/>
      <c r="BF255" s="71"/>
      <c r="BG255" s="1027"/>
      <c r="BH255" s="863">
        <f>SUM(J255:BF255)</f>
        <v>42</v>
      </c>
      <c r="BI255" s="1149">
        <f>COUNTA(J255:BG257)</f>
        <v>3</v>
      </c>
      <c r="BL255" s="466" t="s">
        <v>615</v>
      </c>
      <c r="BM255" s="70" t="s">
        <v>128</v>
      </c>
      <c r="BN255" s="71" t="s">
        <v>515</v>
      </c>
      <c r="BO255" s="1005">
        <v>2009</v>
      </c>
    </row>
    <row r="256" spans="3:67" x14ac:dyDescent="0.25">
      <c r="C256" s="610" t="s">
        <v>1111</v>
      </c>
      <c r="D256" s="611">
        <v>2</v>
      </c>
      <c r="E256" s="249" t="s">
        <v>1087</v>
      </c>
      <c r="F256" s="59" t="s">
        <v>1094</v>
      </c>
      <c r="G256" s="59" t="s">
        <v>73</v>
      </c>
      <c r="H256" s="60" t="s">
        <v>1093</v>
      </c>
      <c r="I256" s="545">
        <v>2011</v>
      </c>
      <c r="J256" s="58"/>
      <c r="K256" s="59"/>
      <c r="L256" s="59"/>
      <c r="M256" s="59"/>
      <c r="N256" s="59"/>
      <c r="O256" s="59"/>
      <c r="P256" s="59"/>
      <c r="Q256" s="59"/>
      <c r="R256" s="59"/>
      <c r="S256" s="59"/>
      <c r="T256" s="59"/>
      <c r="U256" s="59"/>
      <c r="V256" s="60"/>
      <c r="W256" s="60"/>
      <c r="X256" s="60"/>
      <c r="Y256" s="60"/>
      <c r="Z256" s="60"/>
      <c r="AA256" s="60"/>
      <c r="AB256" s="60"/>
      <c r="AC256" s="439"/>
      <c r="AD256" s="401"/>
      <c r="AE256" s="59"/>
      <c r="AF256" s="59"/>
      <c r="AG256" s="59"/>
      <c r="AH256" s="59"/>
      <c r="AI256" s="59"/>
      <c r="AJ256" s="59"/>
      <c r="AK256" s="59"/>
      <c r="AL256" s="60"/>
      <c r="AM256" s="60">
        <v>39</v>
      </c>
      <c r="AN256" s="59"/>
      <c r="AO256" s="59"/>
      <c r="AP256" s="59"/>
      <c r="AQ256" s="59"/>
      <c r="AR256" s="59"/>
      <c r="AS256" s="59"/>
      <c r="AT256" s="59"/>
      <c r="AU256" s="249"/>
      <c r="AV256" s="59"/>
      <c r="AW256" s="59"/>
      <c r="AX256" s="59"/>
      <c r="AY256" s="59"/>
      <c r="AZ256" s="59"/>
      <c r="BA256" s="59"/>
      <c r="BB256" s="58"/>
      <c r="BC256" s="59"/>
      <c r="BD256" s="59"/>
      <c r="BE256" s="59"/>
      <c r="BF256" s="60"/>
      <c r="BG256" s="1015"/>
      <c r="BH256" s="141">
        <f>SUM(J256:BF256)</f>
        <v>39</v>
      </c>
      <c r="BI256" s="1016">
        <f>COUNTA(J256:BF256)</f>
        <v>1</v>
      </c>
      <c r="BJ256" s="97"/>
      <c r="BL256" s="58" t="s">
        <v>590</v>
      </c>
      <c r="BM256" s="59" t="s">
        <v>138</v>
      </c>
      <c r="BN256" s="60" t="s">
        <v>515</v>
      </c>
      <c r="BO256" s="1006">
        <v>2010</v>
      </c>
    </row>
    <row r="257" spans="3:67" ht="15.75" thickBot="1" x14ac:dyDescent="0.3">
      <c r="C257" s="610" t="s">
        <v>1112</v>
      </c>
      <c r="D257" s="617">
        <v>3</v>
      </c>
      <c r="E257" s="538" t="s">
        <v>1087</v>
      </c>
      <c r="F257" s="324" t="s">
        <v>1095</v>
      </c>
      <c r="G257" s="324" t="s">
        <v>82</v>
      </c>
      <c r="H257" s="325" t="s">
        <v>1093</v>
      </c>
      <c r="I257" s="386">
        <v>2013</v>
      </c>
      <c r="J257" s="467"/>
      <c r="K257" s="324"/>
      <c r="L257" s="324"/>
      <c r="M257" s="324"/>
      <c r="N257" s="324"/>
      <c r="O257" s="324"/>
      <c r="P257" s="324"/>
      <c r="Q257" s="324"/>
      <c r="R257" s="324"/>
      <c r="S257" s="324"/>
      <c r="T257" s="324"/>
      <c r="U257" s="324"/>
      <c r="V257" s="325"/>
      <c r="W257" s="325"/>
      <c r="X257" s="325"/>
      <c r="Y257" s="325"/>
      <c r="Z257" s="325"/>
      <c r="AA257" s="325"/>
      <c r="AB257" s="325"/>
      <c r="AC257" s="468"/>
      <c r="AD257" s="415"/>
      <c r="AE257" s="324"/>
      <c r="AF257" s="324"/>
      <c r="AG257" s="324"/>
      <c r="AH257" s="324"/>
      <c r="AI257" s="324"/>
      <c r="AJ257" s="324"/>
      <c r="AK257" s="324"/>
      <c r="AL257" s="325">
        <v>34</v>
      </c>
      <c r="AM257" s="325"/>
      <c r="AN257" s="324"/>
      <c r="AO257" s="324"/>
      <c r="AP257" s="324"/>
      <c r="AQ257" s="324"/>
      <c r="AR257" s="324"/>
      <c r="AS257" s="324"/>
      <c r="AT257" s="324"/>
      <c r="AU257" s="538"/>
      <c r="AV257" s="324"/>
      <c r="AW257" s="324"/>
      <c r="AX257" s="324"/>
      <c r="AY257" s="324"/>
      <c r="AZ257" s="324"/>
      <c r="BA257" s="324"/>
      <c r="BB257" s="55"/>
      <c r="BC257" s="56"/>
      <c r="BD257" s="56"/>
      <c r="BE257" s="56"/>
      <c r="BF257" s="57"/>
      <c r="BG257" s="1014"/>
      <c r="BH257" s="646">
        <f>SUM(J257:BF257)</f>
        <v>34</v>
      </c>
      <c r="BI257" s="1088">
        <f>COUNTA(J257:BF257)</f>
        <v>1</v>
      </c>
      <c r="BL257" s="467" t="s">
        <v>591</v>
      </c>
      <c r="BM257" s="324" t="s">
        <v>113</v>
      </c>
      <c r="BN257" s="325" t="s">
        <v>515</v>
      </c>
      <c r="BO257" s="1007">
        <v>2010</v>
      </c>
    </row>
    <row r="258" spans="3:67" ht="15.75" thickBot="1" x14ac:dyDescent="0.3">
      <c r="C258" s="610" t="s">
        <v>1113</v>
      </c>
      <c r="D258" s="613">
        <v>4</v>
      </c>
      <c r="E258" s="566" t="s">
        <v>1087</v>
      </c>
      <c r="F258" s="93"/>
      <c r="G258" s="93"/>
      <c r="H258" s="94" t="s">
        <v>1093</v>
      </c>
      <c r="I258" s="387"/>
      <c r="J258" s="469"/>
      <c r="K258" s="93"/>
      <c r="L258" s="93"/>
      <c r="M258" s="93"/>
      <c r="N258" s="93"/>
      <c r="O258" s="93"/>
      <c r="P258" s="93"/>
      <c r="Q258" s="93"/>
      <c r="R258" s="93"/>
      <c r="S258" s="93"/>
      <c r="T258" s="93"/>
      <c r="U258" s="93"/>
      <c r="V258" s="94"/>
      <c r="W258" s="94"/>
      <c r="X258" s="94"/>
      <c r="Y258" s="94"/>
      <c r="Z258" s="94"/>
      <c r="AA258" s="94"/>
      <c r="AB258" s="94"/>
      <c r="AC258" s="453"/>
      <c r="AD258" s="565"/>
      <c r="AE258" s="93"/>
      <c r="AF258" s="93"/>
      <c r="AG258" s="93"/>
      <c r="AH258" s="93"/>
      <c r="AI258" s="93"/>
      <c r="AJ258" s="93"/>
      <c r="AK258" s="93"/>
      <c r="AL258" s="93"/>
      <c r="AM258" s="93"/>
      <c r="AN258" s="93"/>
      <c r="AO258" s="93"/>
      <c r="AP258" s="93"/>
      <c r="AQ258" s="93"/>
      <c r="AR258" s="93"/>
      <c r="AS258" s="93"/>
      <c r="AT258" s="93"/>
      <c r="AU258" s="566"/>
      <c r="AV258" s="93"/>
      <c r="AW258" s="93"/>
      <c r="AX258" s="93"/>
      <c r="AY258" s="93"/>
      <c r="AZ258" s="93"/>
      <c r="BA258" s="93"/>
      <c r="BB258" s="469"/>
      <c r="BC258" s="93"/>
      <c r="BD258" s="93"/>
      <c r="BE258" s="93"/>
      <c r="BF258" s="94"/>
      <c r="BG258" s="1028"/>
      <c r="BH258" s="864">
        <f>SUM(J258:BF258)</f>
        <v>0</v>
      </c>
      <c r="BI258" s="1089">
        <f>COUNTA(J258:BG258)</f>
        <v>0</v>
      </c>
      <c r="BJ258" s="680">
        <f>SUM(BI255:BI258)</f>
        <v>5</v>
      </c>
      <c r="BK258" s="519">
        <f>SUM(BH255:BH258)</f>
        <v>115</v>
      </c>
      <c r="BL258" s="469" t="s">
        <v>794</v>
      </c>
      <c r="BM258" s="93" t="s">
        <v>795</v>
      </c>
      <c r="BN258" s="94" t="s">
        <v>515</v>
      </c>
      <c r="BO258" s="1008">
        <v>2009</v>
      </c>
    </row>
    <row r="259" spans="3:67" ht="19.5" customHeight="1" thickBot="1" x14ac:dyDescent="0.3">
      <c r="E259" s="301" t="s">
        <v>19</v>
      </c>
      <c r="F259" s="301"/>
      <c r="G259" s="308"/>
      <c r="H259" s="309"/>
      <c r="I259" s="309"/>
      <c r="J259" s="1670">
        <f t="shared" ref="J259:AO259" si="41">SUM(J5:J258)</f>
        <v>864</v>
      </c>
      <c r="K259" s="1671">
        <f t="shared" si="41"/>
        <v>1034</v>
      </c>
      <c r="L259" s="1671">
        <f t="shared" si="41"/>
        <v>2378</v>
      </c>
      <c r="M259" s="1671">
        <f t="shared" si="41"/>
        <v>2188</v>
      </c>
      <c r="N259" s="1671">
        <f t="shared" si="41"/>
        <v>1450</v>
      </c>
      <c r="O259" s="1671">
        <f t="shared" si="41"/>
        <v>1370</v>
      </c>
      <c r="P259" s="1671">
        <f t="shared" si="41"/>
        <v>993</v>
      </c>
      <c r="Q259" s="1671">
        <f t="shared" si="41"/>
        <v>993</v>
      </c>
      <c r="R259" s="1671">
        <f t="shared" si="41"/>
        <v>1720</v>
      </c>
      <c r="S259" s="1671">
        <f t="shared" si="41"/>
        <v>1777</v>
      </c>
      <c r="T259" s="1413">
        <f t="shared" si="41"/>
        <v>1777</v>
      </c>
      <c r="U259" s="1413">
        <f t="shared" si="41"/>
        <v>1930</v>
      </c>
      <c r="V259" s="1413">
        <f t="shared" si="41"/>
        <v>1595</v>
      </c>
      <c r="W259" s="1413">
        <f t="shared" si="41"/>
        <v>1450</v>
      </c>
      <c r="X259" s="1413">
        <f t="shared" si="41"/>
        <v>1114</v>
      </c>
      <c r="Y259" s="1413">
        <f t="shared" si="41"/>
        <v>1085</v>
      </c>
      <c r="Z259" s="1413">
        <f t="shared" si="41"/>
        <v>1114</v>
      </c>
      <c r="AA259" s="1413">
        <f t="shared" si="41"/>
        <v>1150</v>
      </c>
      <c r="AB259" s="1413">
        <f t="shared" si="41"/>
        <v>1777</v>
      </c>
      <c r="AC259" s="1414">
        <f t="shared" si="41"/>
        <v>1930</v>
      </c>
      <c r="AD259" s="1672">
        <f t="shared" si="41"/>
        <v>1595</v>
      </c>
      <c r="AE259" s="1413">
        <f t="shared" si="41"/>
        <v>1831</v>
      </c>
      <c r="AF259" s="1413">
        <f t="shared" si="41"/>
        <v>2378</v>
      </c>
      <c r="AG259" s="1413">
        <f t="shared" si="41"/>
        <v>2308</v>
      </c>
      <c r="AH259" s="1413">
        <f t="shared" si="41"/>
        <v>1720</v>
      </c>
      <c r="AI259" s="1413">
        <f t="shared" si="41"/>
        <v>1595</v>
      </c>
      <c r="AJ259" s="1413">
        <f t="shared" si="41"/>
        <v>1975</v>
      </c>
      <c r="AK259" s="1413">
        <f t="shared" si="41"/>
        <v>2158</v>
      </c>
      <c r="AL259" s="1413">
        <f t="shared" si="41"/>
        <v>2444</v>
      </c>
      <c r="AM259" s="1413">
        <f t="shared" si="41"/>
        <v>2217</v>
      </c>
      <c r="AN259" s="1413">
        <f t="shared" si="41"/>
        <v>1778</v>
      </c>
      <c r="AO259" s="1413">
        <f t="shared" si="41"/>
        <v>4492</v>
      </c>
      <c r="AP259" s="1413">
        <f t="shared" ref="AP259:BK259" si="42">SUM(AP5:AP258)</f>
        <v>5972</v>
      </c>
      <c r="AQ259" s="1673">
        <f t="shared" si="42"/>
        <v>0</v>
      </c>
      <c r="AR259" s="1673">
        <f t="shared" si="42"/>
        <v>0</v>
      </c>
      <c r="AS259" s="1673">
        <f t="shared" si="42"/>
        <v>0</v>
      </c>
      <c r="AT259" s="1673">
        <f t="shared" si="42"/>
        <v>0</v>
      </c>
      <c r="AU259" s="1674">
        <f t="shared" si="42"/>
        <v>0</v>
      </c>
      <c r="AV259" s="1673">
        <f t="shared" si="42"/>
        <v>0</v>
      </c>
      <c r="AW259" s="1673">
        <f t="shared" si="42"/>
        <v>0</v>
      </c>
      <c r="AX259" s="1673">
        <f t="shared" si="42"/>
        <v>0</v>
      </c>
      <c r="AY259" s="1673">
        <f t="shared" si="42"/>
        <v>0</v>
      </c>
      <c r="AZ259" s="1673">
        <f t="shared" si="42"/>
        <v>0</v>
      </c>
      <c r="BA259" s="1673">
        <f t="shared" si="42"/>
        <v>0</v>
      </c>
      <c r="BB259" s="1675">
        <f t="shared" si="42"/>
        <v>260</v>
      </c>
      <c r="BC259" s="1673">
        <f t="shared" si="42"/>
        <v>290</v>
      </c>
      <c r="BD259" s="1673">
        <f t="shared" si="42"/>
        <v>240</v>
      </c>
      <c r="BE259" s="1673">
        <f t="shared" si="42"/>
        <v>260</v>
      </c>
      <c r="BF259" s="1676">
        <f t="shared" si="42"/>
        <v>360</v>
      </c>
      <c r="BG259" s="1676">
        <f t="shared" si="42"/>
        <v>310</v>
      </c>
      <c r="BH259" s="242">
        <f t="shared" si="42"/>
        <v>71782</v>
      </c>
      <c r="BI259" s="242">
        <f t="shared" si="42"/>
        <v>968</v>
      </c>
      <c r="BJ259" s="242">
        <f t="shared" si="42"/>
        <v>948</v>
      </c>
      <c r="BK259" s="242">
        <f t="shared" si="42"/>
        <v>69562</v>
      </c>
    </row>
    <row r="260" spans="3:67" ht="30" customHeight="1" thickBot="1" x14ac:dyDescent="0.3">
      <c r="D260" s="298" t="s">
        <v>554</v>
      </c>
      <c r="E260" s="299" t="s">
        <v>555</v>
      </c>
      <c r="F260" s="299"/>
      <c r="G260" s="97" t="s">
        <v>449</v>
      </c>
      <c r="J260" s="1680">
        <f t="shared" ref="J260:AP260" si="43">SUM(COUNTA(J5:J258))</f>
        <v>16</v>
      </c>
      <c r="K260" s="1681">
        <f t="shared" si="43"/>
        <v>23</v>
      </c>
      <c r="L260" s="1681">
        <f t="shared" si="43"/>
        <v>36</v>
      </c>
      <c r="M260" s="1681">
        <f t="shared" si="43"/>
        <v>27</v>
      </c>
      <c r="N260" s="1681">
        <f t="shared" si="43"/>
        <v>12</v>
      </c>
      <c r="O260" s="1681">
        <f t="shared" si="43"/>
        <v>11</v>
      </c>
      <c r="P260" s="1681">
        <f t="shared" si="43"/>
        <v>21</v>
      </c>
      <c r="Q260" s="1681">
        <f t="shared" si="43"/>
        <v>21</v>
      </c>
      <c r="R260" s="1681">
        <f t="shared" si="43"/>
        <v>16</v>
      </c>
      <c r="S260" s="1681">
        <f t="shared" si="43"/>
        <v>17</v>
      </c>
      <c r="T260" s="1681">
        <f t="shared" si="43"/>
        <v>17</v>
      </c>
      <c r="U260" s="1681">
        <f t="shared" si="43"/>
        <v>20</v>
      </c>
      <c r="V260" s="1681">
        <f t="shared" si="43"/>
        <v>14</v>
      </c>
      <c r="W260" s="1681">
        <f t="shared" si="43"/>
        <v>12</v>
      </c>
      <c r="X260" s="1681">
        <f t="shared" si="43"/>
        <v>28</v>
      </c>
      <c r="Y260" s="1681">
        <f t="shared" si="43"/>
        <v>26</v>
      </c>
      <c r="Z260" s="1681">
        <f t="shared" si="43"/>
        <v>28</v>
      </c>
      <c r="AA260" s="1681">
        <f t="shared" si="43"/>
        <v>31</v>
      </c>
      <c r="AB260" s="1681">
        <f t="shared" si="43"/>
        <v>17</v>
      </c>
      <c r="AC260" s="1681">
        <f t="shared" si="43"/>
        <v>20</v>
      </c>
      <c r="AD260" s="1681">
        <f t="shared" si="43"/>
        <v>14</v>
      </c>
      <c r="AE260" s="1681">
        <f t="shared" si="43"/>
        <v>18</v>
      </c>
      <c r="AF260" s="1681">
        <f t="shared" si="43"/>
        <v>36</v>
      </c>
      <c r="AG260" s="1681">
        <f t="shared" si="43"/>
        <v>32</v>
      </c>
      <c r="AH260" s="1681">
        <f t="shared" si="43"/>
        <v>16</v>
      </c>
      <c r="AI260" s="1681">
        <f t="shared" si="43"/>
        <v>14</v>
      </c>
      <c r="AJ260" s="1681">
        <f t="shared" si="43"/>
        <v>21</v>
      </c>
      <c r="AK260" s="1681">
        <f t="shared" si="43"/>
        <v>26</v>
      </c>
      <c r="AL260" s="1681">
        <f t="shared" si="43"/>
        <v>41</v>
      </c>
      <c r="AM260" s="1681">
        <f t="shared" si="43"/>
        <v>28</v>
      </c>
      <c r="AN260" s="1681">
        <f t="shared" si="43"/>
        <v>17</v>
      </c>
      <c r="AO260" s="1681">
        <f t="shared" si="43"/>
        <v>29</v>
      </c>
      <c r="AP260" s="1681">
        <f t="shared" si="43"/>
        <v>48</v>
      </c>
      <c r="AQ260" s="1681">
        <f t="shared" ref="AQ260:BG260" si="44">SUM(COUNTA(AQ5:AQ258))</f>
        <v>0</v>
      </c>
      <c r="AR260" s="1681">
        <f t="shared" si="44"/>
        <v>0</v>
      </c>
      <c r="AS260" s="1681">
        <f t="shared" si="44"/>
        <v>0</v>
      </c>
      <c r="AT260" s="1681">
        <f t="shared" si="44"/>
        <v>0</v>
      </c>
      <c r="AU260" s="1681">
        <f t="shared" si="44"/>
        <v>0</v>
      </c>
      <c r="AV260" s="1681">
        <f t="shared" si="44"/>
        <v>0</v>
      </c>
      <c r="AW260" s="1681">
        <f t="shared" si="44"/>
        <v>0</v>
      </c>
      <c r="AX260" s="1681">
        <f t="shared" si="44"/>
        <v>0</v>
      </c>
      <c r="AY260" s="1681">
        <f t="shared" si="44"/>
        <v>0</v>
      </c>
      <c r="AZ260" s="1681">
        <f t="shared" si="44"/>
        <v>0</v>
      </c>
      <c r="BA260" s="1681">
        <f t="shared" si="44"/>
        <v>0</v>
      </c>
      <c r="BB260" s="1681">
        <f t="shared" si="44"/>
        <v>26</v>
      </c>
      <c r="BC260" s="1681">
        <f t="shared" si="44"/>
        <v>29</v>
      </c>
      <c r="BD260" s="1681">
        <f t="shared" si="44"/>
        <v>24</v>
      </c>
      <c r="BE260" s="1681">
        <f t="shared" si="44"/>
        <v>26</v>
      </c>
      <c r="BF260" s="1681">
        <f t="shared" si="44"/>
        <v>36</v>
      </c>
      <c r="BG260" s="1682">
        <f t="shared" si="44"/>
        <v>31</v>
      </c>
      <c r="BH260" s="118"/>
    </row>
    <row r="261" spans="3:67" ht="46.5" customHeight="1" x14ac:dyDescent="0.25">
      <c r="D261" s="96" t="s">
        <v>515</v>
      </c>
      <c r="E261" s="97" t="s">
        <v>553</v>
      </c>
      <c r="J261" s="714" t="s">
        <v>811</v>
      </c>
      <c r="K261" s="1428" t="s">
        <v>530</v>
      </c>
      <c r="L261" s="595" t="s">
        <v>812</v>
      </c>
      <c r="M261" s="1429" t="s">
        <v>350</v>
      </c>
      <c r="N261" s="1425" t="s">
        <v>347</v>
      </c>
      <c r="O261" s="1426" t="s">
        <v>348</v>
      </c>
      <c r="P261" s="1427" t="s">
        <v>811</v>
      </c>
      <c r="Q261" s="1428" t="s">
        <v>530</v>
      </c>
      <c r="R261" s="1425" t="s">
        <v>347</v>
      </c>
      <c r="S261" s="1426" t="s">
        <v>348</v>
      </c>
      <c r="T261" s="1429" t="s">
        <v>350</v>
      </c>
      <c r="U261" s="595" t="s">
        <v>818</v>
      </c>
      <c r="V261" s="1425" t="s">
        <v>347</v>
      </c>
      <c r="W261" s="1426" t="s">
        <v>348</v>
      </c>
      <c r="X261" s="1427" t="s">
        <v>811</v>
      </c>
      <c r="Y261" s="1428" t="s">
        <v>530</v>
      </c>
      <c r="Z261" s="1427" t="s">
        <v>811</v>
      </c>
      <c r="AA261" s="1428" t="s">
        <v>530</v>
      </c>
      <c r="AB261" s="1429" t="s">
        <v>350</v>
      </c>
      <c r="AC261" s="1430" t="s">
        <v>818</v>
      </c>
      <c r="AD261" s="1425" t="s">
        <v>347</v>
      </c>
      <c r="AE261" s="1426" t="s">
        <v>348</v>
      </c>
      <c r="AF261" s="1427" t="s">
        <v>811</v>
      </c>
      <c r="AG261" s="1428" t="s">
        <v>530</v>
      </c>
      <c r="AH261" s="1429" t="s">
        <v>350</v>
      </c>
      <c r="AI261" s="1323" t="s">
        <v>347</v>
      </c>
      <c r="AJ261" s="707" t="s">
        <v>348</v>
      </c>
      <c r="AK261" s="549" t="s">
        <v>812</v>
      </c>
      <c r="AL261" s="1486" t="s">
        <v>811</v>
      </c>
      <c r="AM261" s="1487" t="s">
        <v>530</v>
      </c>
      <c r="AN261" s="1429" t="s">
        <v>350</v>
      </c>
      <c r="AO261" s="1693" t="s">
        <v>1075</v>
      </c>
      <c r="AP261" s="595" t="s">
        <v>1077</v>
      </c>
      <c r="AQ261" s="1427" t="s">
        <v>1062</v>
      </c>
      <c r="AR261" s="1429" t="s">
        <v>1064</v>
      </c>
      <c r="AS261" s="1693" t="s">
        <v>1065</v>
      </c>
      <c r="AT261" s="595" t="s">
        <v>1067</v>
      </c>
      <c r="AU261" s="1486" t="s">
        <v>811</v>
      </c>
      <c r="AV261" s="1487" t="s">
        <v>530</v>
      </c>
      <c r="AW261" s="549" t="s">
        <v>812</v>
      </c>
      <c r="AX261" s="1695" t="s">
        <v>1070</v>
      </c>
      <c r="AY261" s="1429" t="s">
        <v>1072</v>
      </c>
      <c r="AZ261" s="595" t="s">
        <v>1073</v>
      </c>
      <c r="BA261" s="1696" t="s">
        <v>1074</v>
      </c>
      <c r="BB261" s="1678" t="s">
        <v>744</v>
      </c>
      <c r="BC261" s="1677" t="s">
        <v>744</v>
      </c>
      <c r="BD261" s="1677" t="s">
        <v>744</v>
      </c>
      <c r="BE261" s="1677" t="s">
        <v>744</v>
      </c>
      <c r="BF261" s="1679" t="s">
        <v>744</v>
      </c>
      <c r="BG261" s="1679" t="s">
        <v>744</v>
      </c>
      <c r="BH261" s="98"/>
      <c r="BL261" s="97"/>
      <c r="BM261" s="97"/>
    </row>
    <row r="262" spans="3:67" ht="76.5" customHeight="1" thickBot="1" x14ac:dyDescent="0.3">
      <c r="J262" s="718" t="s">
        <v>810</v>
      </c>
      <c r="K262" s="1033" t="s">
        <v>810</v>
      </c>
      <c r="L262" s="605" t="s">
        <v>813</v>
      </c>
      <c r="M262" s="602" t="s">
        <v>814</v>
      </c>
      <c r="N262" s="719" t="s">
        <v>875</v>
      </c>
      <c r="O262" s="601" t="s">
        <v>876</v>
      </c>
      <c r="P262" s="720" t="s">
        <v>815</v>
      </c>
      <c r="Q262" s="1033" t="s">
        <v>815</v>
      </c>
      <c r="R262" s="719" t="s">
        <v>816</v>
      </c>
      <c r="S262" s="601" t="s">
        <v>816</v>
      </c>
      <c r="T262" s="602" t="s">
        <v>817</v>
      </c>
      <c r="U262" s="605" t="s">
        <v>825</v>
      </c>
      <c r="V262" s="719" t="s">
        <v>819</v>
      </c>
      <c r="W262" s="601" t="s">
        <v>819</v>
      </c>
      <c r="X262" s="720" t="s">
        <v>922</v>
      </c>
      <c r="Y262" s="1033" t="s">
        <v>922</v>
      </c>
      <c r="Z262" s="720" t="s">
        <v>820</v>
      </c>
      <c r="AA262" s="1033" t="s">
        <v>820</v>
      </c>
      <c r="AB262" s="602" t="s">
        <v>821</v>
      </c>
      <c r="AC262" s="721" t="s">
        <v>822</v>
      </c>
      <c r="AD262" s="719" t="s">
        <v>969</v>
      </c>
      <c r="AE262" s="601" t="s">
        <v>970</v>
      </c>
      <c r="AF262" s="720" t="s">
        <v>972</v>
      </c>
      <c r="AG262" s="1033" t="s">
        <v>973</v>
      </c>
      <c r="AH262" s="602" t="s">
        <v>971</v>
      </c>
      <c r="AI262" s="1697" t="s">
        <v>955</v>
      </c>
      <c r="AJ262" s="1329" t="s">
        <v>951</v>
      </c>
      <c r="AK262" s="605" t="s">
        <v>956</v>
      </c>
      <c r="AL262" s="720" t="s">
        <v>957</v>
      </c>
      <c r="AM262" s="1033" t="s">
        <v>957</v>
      </c>
      <c r="AN262" s="602" t="s">
        <v>1061</v>
      </c>
      <c r="AO262" s="1694" t="s">
        <v>1076</v>
      </c>
      <c r="AP262" s="605" t="s">
        <v>1078</v>
      </c>
      <c r="AQ262" s="720" t="s">
        <v>1063</v>
      </c>
      <c r="AR262" s="602" t="s">
        <v>1063</v>
      </c>
      <c r="AS262" s="1694" t="s">
        <v>1066</v>
      </c>
      <c r="AT262" s="605" t="s">
        <v>1068</v>
      </c>
      <c r="AU262" s="720" t="s">
        <v>959</v>
      </c>
      <c r="AV262" s="1033" t="s">
        <v>959</v>
      </c>
      <c r="AW262" s="605" t="s">
        <v>1069</v>
      </c>
      <c r="AX262" s="1698" t="s">
        <v>1071</v>
      </c>
      <c r="AY262" s="602" t="s">
        <v>1071</v>
      </c>
      <c r="AZ262" s="605" t="s">
        <v>960</v>
      </c>
      <c r="BA262" s="1699" t="s">
        <v>961</v>
      </c>
      <c r="BB262" s="603" t="s">
        <v>800</v>
      </c>
      <c r="BC262" s="604" t="s">
        <v>801</v>
      </c>
      <c r="BD262" s="605" t="s">
        <v>802</v>
      </c>
      <c r="BE262" s="605" t="s">
        <v>803</v>
      </c>
      <c r="BF262" s="605" t="s">
        <v>804</v>
      </c>
      <c r="BG262" s="605" t="s">
        <v>904</v>
      </c>
      <c r="BI262" s="97"/>
    </row>
    <row r="263" spans="3:67" ht="16.5" customHeight="1" x14ac:dyDescent="0.25"/>
    <row r="265" spans="3:67" x14ac:dyDescent="0.25">
      <c r="V265" s="98"/>
      <c r="W265" s="98"/>
      <c r="X265" s="98"/>
      <c r="Y265" s="98"/>
      <c r="Z265" s="98"/>
      <c r="AA265" s="98"/>
      <c r="AB265" s="98"/>
      <c r="AC265" s="98"/>
      <c r="AD265" s="98"/>
      <c r="AE265" s="98"/>
      <c r="AF265" s="98"/>
      <c r="AG265" s="98"/>
      <c r="AH265" s="98"/>
      <c r="AI265" s="98"/>
      <c r="AJ265" s="98"/>
      <c r="AK265" s="98"/>
      <c r="AL265" s="98"/>
      <c r="AM265" s="98"/>
      <c r="AN265" s="98"/>
      <c r="AO265" s="98"/>
      <c r="AP265" s="98"/>
      <c r="AQ265" s="98"/>
      <c r="AR265" s="98"/>
      <c r="AS265" s="98"/>
      <c r="AT265" s="98"/>
      <c r="AU265" s="98"/>
      <c r="AV265" s="98"/>
      <c r="AW265" s="98"/>
      <c r="AX265" s="98"/>
      <c r="AY265" s="98"/>
      <c r="AZ265" s="98"/>
      <c r="BA265" s="98"/>
      <c r="BB265" s="98"/>
      <c r="BC265" s="98"/>
      <c r="BD265" s="98"/>
      <c r="BE265" s="98"/>
      <c r="BF265" s="98"/>
      <c r="BG265" s="98"/>
      <c r="BH265" s="98"/>
    </row>
    <row r="269" spans="3:67" x14ac:dyDescent="0.25">
      <c r="Q269" s="97"/>
    </row>
    <row r="270" spans="3:67" ht="38.25" customHeight="1" x14ac:dyDescent="0.25"/>
    <row r="271" spans="3:67" x14ac:dyDescent="0.25">
      <c r="L271" s="96"/>
      <c r="M271" s="96"/>
      <c r="N271" s="96"/>
      <c r="O271" s="96"/>
      <c r="P271" s="96"/>
      <c r="R271" s="96"/>
      <c r="S271" s="96"/>
      <c r="T271" s="96"/>
      <c r="U271" s="96"/>
      <c r="V271" s="96"/>
      <c r="W271" s="96"/>
      <c r="X271" s="96"/>
      <c r="Y271" s="96"/>
      <c r="Z271" s="96"/>
      <c r="AA271" s="96"/>
      <c r="AB271" s="96"/>
      <c r="AC271" s="96"/>
      <c r="AD271" s="96"/>
      <c r="AE271" s="96"/>
      <c r="AF271" s="96"/>
    </row>
  </sheetData>
  <sortState xmlns:xlrd2="http://schemas.microsoft.com/office/spreadsheetml/2017/richdata2" ref="E216:BI226">
    <sortCondition descending="1" ref="BH216:BH226"/>
  </sortState>
  <phoneticPr fontId="19" type="noConversion"/>
  <pageMargins left="0.23622047244094491" right="0.23622047244094491" top="0.74803149606299213" bottom="0.74803149606299213" header="0.31496062992125984" footer="0.31496062992125984"/>
  <pageSetup paperSize="9" scale="11" orientation="landscape" r:id="rId1"/>
  <rowBreaks count="3" manualBreakCount="3">
    <brk id="119" max="60" man="1"/>
    <brk id="149" max="16383" man="1"/>
    <brk id="213" max="6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C8FAC-C112-4123-893D-AD11D2ACA213}">
  <dimension ref="A1:BA260"/>
  <sheetViews>
    <sheetView zoomScale="85" zoomScaleNormal="85" zoomScaleSheetLayoutView="75" workbookViewId="0">
      <selection activeCell="AM2" sqref="AH2:AM2"/>
    </sheetView>
  </sheetViews>
  <sheetFormatPr defaultRowHeight="14.25" x14ac:dyDescent="0.2"/>
  <cols>
    <col min="1" max="1" width="5.5703125" style="10" customWidth="1"/>
    <col min="2" max="2" width="15.42578125" style="10" customWidth="1"/>
    <col min="3" max="3" width="14.42578125" style="10" customWidth="1"/>
    <col min="4" max="4" width="12.140625" style="10" customWidth="1"/>
    <col min="5" max="5" width="6.5703125" style="114" customWidth="1"/>
    <col min="6" max="6" width="3.7109375" style="114" customWidth="1"/>
    <col min="7" max="7" width="4.85546875" style="10" customWidth="1"/>
    <col min="8" max="12" width="5.140625" style="10" customWidth="1"/>
    <col min="13" max="14" width="4.5703125" style="10" customWidth="1"/>
    <col min="15" max="23" width="5.140625" style="10" customWidth="1"/>
    <col min="24" max="24" width="5.140625" style="114" customWidth="1"/>
    <col min="25" max="25" width="6" style="10" customWidth="1"/>
    <col min="26" max="31" width="5.140625" style="10" customWidth="1"/>
    <col min="32" max="32" width="6" style="10" bestFit="1" customWidth="1"/>
    <col min="33" max="33" width="5.5703125" style="10" customWidth="1"/>
    <col min="34" max="34" width="6" style="10" customWidth="1"/>
    <col min="35" max="37" width="6.5703125" style="10" customWidth="1"/>
    <col min="38" max="38" width="5.85546875" style="10" bestFit="1" customWidth="1"/>
    <col min="39" max="39" width="7.140625" style="10" customWidth="1"/>
    <col min="40" max="40" width="6.5703125" style="10" bestFit="1" customWidth="1"/>
    <col min="41" max="41" width="6.5703125" style="10" customWidth="1"/>
    <col min="42" max="42" width="6.5703125" style="10" bestFit="1" customWidth="1"/>
    <col min="43" max="43" width="8.85546875" style="10" bestFit="1" customWidth="1"/>
    <col min="44" max="45" width="6.5703125" style="10" bestFit="1" customWidth="1"/>
    <col min="46" max="46" width="6.140625" style="10" customWidth="1"/>
    <col min="47" max="47" width="5.7109375" style="10" hidden="1" customWidth="1"/>
    <col min="48" max="48" width="6.85546875" style="10" hidden="1" customWidth="1"/>
    <col min="49" max="49" width="7" style="10" hidden="1" customWidth="1"/>
    <col min="50" max="50" width="7.42578125" style="10" hidden="1" customWidth="1"/>
    <col min="51" max="51" width="6.28515625" style="10" customWidth="1"/>
    <col min="52" max="52" width="7.7109375" style="10" customWidth="1"/>
    <col min="53" max="53" width="7" style="10" customWidth="1"/>
    <col min="54" max="54" width="1.85546875" style="10" customWidth="1"/>
    <col min="55" max="55" width="1" style="10" customWidth="1"/>
    <col min="56" max="16384" width="9.140625" style="10"/>
  </cols>
  <sheetData>
    <row r="1" spans="1:53" ht="6" customHeight="1" x14ac:dyDescent="0.25">
      <c r="A1" s="96"/>
      <c r="F1" s="13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3"/>
      <c r="Y1" s="12"/>
      <c r="Z1" s="12"/>
      <c r="AZ1" s="97"/>
      <c r="BA1" s="96"/>
    </row>
    <row r="2" spans="1:53" ht="15.75" thickBot="1" x14ac:dyDescent="0.3">
      <c r="A2" s="2"/>
      <c r="B2" s="1"/>
      <c r="C2" s="1"/>
      <c r="D2" s="1" t="s">
        <v>529</v>
      </c>
      <c r="E2" s="2"/>
      <c r="F2" s="2"/>
      <c r="G2" s="98">
        <v>1</v>
      </c>
      <c r="H2" s="98">
        <v>2</v>
      </c>
      <c r="I2" s="98">
        <v>3</v>
      </c>
      <c r="J2" s="98">
        <v>4</v>
      </c>
      <c r="K2" s="98">
        <v>5</v>
      </c>
      <c r="L2" s="98">
        <v>6</v>
      </c>
      <c r="M2" s="98">
        <v>7</v>
      </c>
      <c r="N2" s="98">
        <v>8</v>
      </c>
      <c r="O2" s="98">
        <v>9</v>
      </c>
      <c r="P2" s="98">
        <v>10</v>
      </c>
      <c r="Q2" s="98">
        <v>11</v>
      </c>
      <c r="R2" s="98">
        <v>12</v>
      </c>
      <c r="S2" s="98">
        <v>13</v>
      </c>
      <c r="T2" s="98">
        <v>14</v>
      </c>
      <c r="U2" s="98">
        <v>15</v>
      </c>
      <c r="V2" s="98">
        <v>16</v>
      </c>
      <c r="W2" s="98">
        <v>17</v>
      </c>
      <c r="X2" s="98">
        <v>18</v>
      </c>
      <c r="Y2" s="98">
        <v>19</v>
      </c>
      <c r="Z2" s="98">
        <v>20</v>
      </c>
      <c r="AA2" s="98">
        <v>21</v>
      </c>
      <c r="AB2" s="98">
        <v>22</v>
      </c>
      <c r="AC2" s="98">
        <v>23</v>
      </c>
      <c r="AD2" s="98">
        <v>24</v>
      </c>
      <c r="AE2" s="98">
        <v>25</v>
      </c>
      <c r="AF2" s="98">
        <v>26</v>
      </c>
      <c r="AG2" s="98">
        <v>27</v>
      </c>
      <c r="AH2" s="98">
        <v>28</v>
      </c>
      <c r="AI2" s="98">
        <v>29</v>
      </c>
      <c r="AJ2" s="98">
        <v>30</v>
      </c>
      <c r="AK2" s="98">
        <v>31</v>
      </c>
      <c r="AL2" s="98">
        <v>32</v>
      </c>
      <c r="AM2" s="98">
        <v>33</v>
      </c>
      <c r="AN2" s="96">
        <v>34</v>
      </c>
      <c r="AO2" s="96">
        <v>35</v>
      </c>
      <c r="AP2" s="96">
        <v>36</v>
      </c>
      <c r="AQ2" s="96">
        <v>37</v>
      </c>
      <c r="AR2" s="96">
        <v>38</v>
      </c>
      <c r="AS2" s="96">
        <v>39</v>
      </c>
      <c r="AT2" s="96">
        <v>40</v>
      </c>
      <c r="AU2" s="96">
        <v>41</v>
      </c>
      <c r="AV2" s="96">
        <v>42</v>
      </c>
      <c r="AW2" s="96">
        <v>43</v>
      </c>
      <c r="AX2" s="96">
        <v>44</v>
      </c>
      <c r="AY2" s="96"/>
      <c r="AZ2" s="97"/>
      <c r="BA2" s="96"/>
    </row>
    <row r="3" spans="1:53" ht="41.25" customHeight="1" thickBot="1" x14ac:dyDescent="0.3">
      <c r="A3" s="16"/>
      <c r="B3" s="372" t="s">
        <v>541</v>
      </c>
      <c r="C3" s="373"/>
      <c r="D3" s="373"/>
      <c r="E3" s="971"/>
      <c r="F3" s="16"/>
      <c r="G3" s="2115" t="s">
        <v>811</v>
      </c>
      <c r="H3" s="2116" t="s">
        <v>530</v>
      </c>
      <c r="I3" s="1961" t="s">
        <v>812</v>
      </c>
      <c r="J3" s="1959" t="s">
        <v>350</v>
      </c>
      <c r="K3" s="2117" t="s">
        <v>347</v>
      </c>
      <c r="L3" s="1958" t="s">
        <v>348</v>
      </c>
      <c r="M3" s="1962" t="s">
        <v>811</v>
      </c>
      <c r="N3" s="2116" t="s">
        <v>530</v>
      </c>
      <c r="O3" s="2117" t="s">
        <v>347</v>
      </c>
      <c r="P3" s="1958" t="s">
        <v>348</v>
      </c>
      <c r="Q3" s="1959" t="s">
        <v>350</v>
      </c>
      <c r="R3" s="1961" t="s">
        <v>818</v>
      </c>
      <c r="S3" s="2117" t="s">
        <v>347</v>
      </c>
      <c r="T3" s="1958" t="s">
        <v>348</v>
      </c>
      <c r="U3" s="1962" t="s">
        <v>811</v>
      </c>
      <c r="V3" s="2116" t="s">
        <v>530</v>
      </c>
      <c r="W3" s="1962" t="s">
        <v>811</v>
      </c>
      <c r="X3" s="2116" t="s">
        <v>530</v>
      </c>
      <c r="Y3" s="1959" t="s">
        <v>350</v>
      </c>
      <c r="Z3" s="2118" t="s">
        <v>818</v>
      </c>
      <c r="AA3" s="1963" t="s">
        <v>347</v>
      </c>
      <c r="AB3" s="1958" t="s">
        <v>348</v>
      </c>
      <c r="AC3" s="2119" t="s">
        <v>811</v>
      </c>
      <c r="AD3" s="2120" t="s">
        <v>530</v>
      </c>
      <c r="AE3" s="1934" t="s">
        <v>954</v>
      </c>
      <c r="AF3" s="1963" t="s">
        <v>347</v>
      </c>
      <c r="AG3" s="1958" t="s">
        <v>348</v>
      </c>
      <c r="AH3" s="1961" t="s">
        <v>812</v>
      </c>
      <c r="AI3" s="1962" t="s">
        <v>811</v>
      </c>
      <c r="AJ3" s="2116" t="s">
        <v>530</v>
      </c>
      <c r="AK3" s="1959" t="s">
        <v>350</v>
      </c>
      <c r="AL3" s="1960" t="s">
        <v>1075</v>
      </c>
      <c r="AM3" s="1961" t="s">
        <v>1077</v>
      </c>
      <c r="AN3" s="1962" t="s">
        <v>1062</v>
      </c>
      <c r="AO3" s="1959" t="s">
        <v>1064</v>
      </c>
      <c r="AP3" s="1960" t="s">
        <v>1065</v>
      </c>
      <c r="AQ3" s="1961" t="s">
        <v>1067</v>
      </c>
      <c r="AR3" s="2119" t="s">
        <v>811</v>
      </c>
      <c r="AS3" s="2120" t="s">
        <v>530</v>
      </c>
      <c r="AT3" s="1961" t="s">
        <v>812</v>
      </c>
      <c r="AU3" s="1963" t="s">
        <v>1070</v>
      </c>
      <c r="AV3" s="1959" t="s">
        <v>1072</v>
      </c>
      <c r="AW3" s="1961" t="s">
        <v>1073</v>
      </c>
      <c r="AX3" s="1962" t="s">
        <v>1074</v>
      </c>
      <c r="AY3" s="529" t="s">
        <v>744</v>
      </c>
      <c r="AZ3" s="801"/>
      <c r="BA3" s="16"/>
    </row>
    <row r="4" spans="1:53" ht="70.5" customHeight="1" thickBot="1" x14ac:dyDescent="0.3">
      <c r="A4" s="176" t="s">
        <v>384</v>
      </c>
      <c r="B4" s="1936" t="s">
        <v>4</v>
      </c>
      <c r="C4" s="1937" t="s">
        <v>40</v>
      </c>
      <c r="D4" s="1937" t="s">
        <v>41</v>
      </c>
      <c r="E4" s="1938" t="s">
        <v>435</v>
      </c>
      <c r="F4" s="243" t="s">
        <v>537</v>
      </c>
      <c r="G4" s="1964" t="s">
        <v>810</v>
      </c>
      <c r="H4" s="1965" t="s">
        <v>810</v>
      </c>
      <c r="I4" s="1932" t="s">
        <v>813</v>
      </c>
      <c r="J4" s="1934" t="s">
        <v>814</v>
      </c>
      <c r="K4" s="1966" t="s">
        <v>823</v>
      </c>
      <c r="L4" s="1967" t="s">
        <v>824</v>
      </c>
      <c r="M4" s="1933" t="s">
        <v>815</v>
      </c>
      <c r="N4" s="1968" t="s">
        <v>815</v>
      </c>
      <c r="O4" s="1966" t="s">
        <v>816</v>
      </c>
      <c r="P4" s="1967" t="s">
        <v>816</v>
      </c>
      <c r="Q4" s="1934" t="s">
        <v>817</v>
      </c>
      <c r="R4" s="1932" t="s">
        <v>825</v>
      </c>
      <c r="S4" s="1966" t="s">
        <v>819</v>
      </c>
      <c r="T4" s="1967" t="s">
        <v>819</v>
      </c>
      <c r="U4" s="1933" t="s">
        <v>922</v>
      </c>
      <c r="V4" s="1968" t="s">
        <v>922</v>
      </c>
      <c r="W4" s="1933" t="s">
        <v>820</v>
      </c>
      <c r="X4" s="1968" t="s">
        <v>820</v>
      </c>
      <c r="Y4" s="1934" t="s">
        <v>821</v>
      </c>
      <c r="Z4" s="1969" t="s">
        <v>822</v>
      </c>
      <c r="AA4" s="1970" t="s">
        <v>953</v>
      </c>
      <c r="AB4" s="1967" t="s">
        <v>950</v>
      </c>
      <c r="AC4" s="1971" t="s">
        <v>1013</v>
      </c>
      <c r="AD4" s="1968" t="s">
        <v>986</v>
      </c>
      <c r="AE4" s="1934" t="s">
        <v>952</v>
      </c>
      <c r="AF4" s="1970" t="s">
        <v>955</v>
      </c>
      <c r="AG4" s="1421" t="s">
        <v>951</v>
      </c>
      <c r="AH4" s="595" t="s">
        <v>956</v>
      </c>
      <c r="AI4" s="1750" t="s">
        <v>957</v>
      </c>
      <c r="AJ4" s="1751" t="s">
        <v>957</v>
      </c>
      <c r="AK4" s="1972" t="s">
        <v>1061</v>
      </c>
      <c r="AL4" s="1973" t="s">
        <v>1076</v>
      </c>
      <c r="AM4" s="595" t="s">
        <v>1078</v>
      </c>
      <c r="AN4" s="1750" t="s">
        <v>1063</v>
      </c>
      <c r="AO4" s="1972" t="s">
        <v>1063</v>
      </c>
      <c r="AP4" s="1973" t="s">
        <v>1066</v>
      </c>
      <c r="AQ4" s="595" t="s">
        <v>1068</v>
      </c>
      <c r="AR4" s="1750" t="s">
        <v>959</v>
      </c>
      <c r="AS4" s="1751" t="s">
        <v>959</v>
      </c>
      <c r="AT4" s="595" t="s">
        <v>1069</v>
      </c>
      <c r="AU4" s="1695" t="s">
        <v>1071</v>
      </c>
      <c r="AV4" s="1972" t="s">
        <v>1071</v>
      </c>
      <c r="AW4" s="595" t="s">
        <v>960</v>
      </c>
      <c r="AX4" s="1750" t="s">
        <v>961</v>
      </c>
      <c r="AY4" s="1974" t="s">
        <v>749</v>
      </c>
      <c r="AZ4" s="1975" t="s">
        <v>19</v>
      </c>
      <c r="BA4" s="1976" t="s">
        <v>385</v>
      </c>
    </row>
    <row r="5" spans="1:53" s="97" customFormat="1" ht="15.75" x14ac:dyDescent="0.25">
      <c r="A5" s="1354" t="s">
        <v>31</v>
      </c>
      <c r="B5" s="1115" t="s">
        <v>13</v>
      </c>
      <c r="C5" s="474" t="s">
        <v>116</v>
      </c>
      <c r="D5" s="474" t="s">
        <v>117</v>
      </c>
      <c r="E5" s="475">
        <v>2011</v>
      </c>
      <c r="F5" s="1346" t="s">
        <v>515</v>
      </c>
      <c r="G5" s="520"/>
      <c r="H5" s="477"/>
      <c r="I5" s="481">
        <v>200</v>
      </c>
      <c r="J5" s="1347">
        <v>105</v>
      </c>
      <c r="K5" s="481"/>
      <c r="L5" s="481"/>
      <c r="M5" s="481"/>
      <c r="N5" s="481"/>
      <c r="O5" s="481"/>
      <c r="P5" s="481"/>
      <c r="Q5" s="481">
        <v>125</v>
      </c>
      <c r="R5" s="481">
        <v>200</v>
      </c>
      <c r="S5" s="481"/>
      <c r="T5" s="481"/>
      <c r="U5" s="481"/>
      <c r="V5" s="481"/>
      <c r="W5" s="481"/>
      <c r="X5" s="481"/>
      <c r="Y5" s="481">
        <v>200</v>
      </c>
      <c r="Z5" s="485">
        <v>170</v>
      </c>
      <c r="AA5" s="477"/>
      <c r="AB5" s="481"/>
      <c r="AC5" s="475"/>
      <c r="AD5" s="1347">
        <v>200</v>
      </c>
      <c r="AE5" s="481">
        <v>150</v>
      </c>
      <c r="AF5" s="481"/>
      <c r="AG5" s="481"/>
      <c r="AH5" s="481">
        <v>200</v>
      </c>
      <c r="AI5" s="481"/>
      <c r="AJ5" s="481">
        <v>200</v>
      </c>
      <c r="AK5" s="481">
        <v>115</v>
      </c>
      <c r="AL5" s="481">
        <v>130</v>
      </c>
      <c r="AM5" s="481">
        <v>230</v>
      </c>
      <c r="AN5" s="481"/>
      <c r="AO5" s="481"/>
      <c r="AP5" s="481"/>
      <c r="AQ5" s="481"/>
      <c r="AR5" s="481"/>
      <c r="AS5" s="481"/>
      <c r="AT5" s="481"/>
      <c r="AU5" s="481"/>
      <c r="AV5" s="481"/>
      <c r="AW5" s="475"/>
      <c r="AX5" s="485"/>
      <c r="AY5" s="1348">
        <v>30</v>
      </c>
      <c r="AZ5" s="1582">
        <f t="shared" ref="AZ5:AZ68" si="0">SUM(G5:AX5)+(BA5*10)</f>
        <v>2385</v>
      </c>
      <c r="BA5" s="476">
        <f t="shared" ref="BA5:BA68" si="1">COUNTA(G5:AX5)+(AY5/10)</f>
        <v>16</v>
      </c>
    </row>
    <row r="6" spans="1:53" s="97" customFormat="1" ht="15.75" x14ac:dyDescent="0.25">
      <c r="A6" s="1291" t="s">
        <v>32</v>
      </c>
      <c r="B6" s="38" t="s">
        <v>14</v>
      </c>
      <c r="C6" s="39" t="s">
        <v>121</v>
      </c>
      <c r="D6" s="39" t="s">
        <v>75</v>
      </c>
      <c r="E6" s="206">
        <v>2013</v>
      </c>
      <c r="F6" s="1349" t="s">
        <v>515</v>
      </c>
      <c r="G6" s="420"/>
      <c r="H6" s="391">
        <v>75</v>
      </c>
      <c r="I6" s="40">
        <v>85</v>
      </c>
      <c r="J6" s="40"/>
      <c r="K6" s="40"/>
      <c r="L6" s="40">
        <v>200</v>
      </c>
      <c r="M6" s="40"/>
      <c r="N6" s="40">
        <v>85</v>
      </c>
      <c r="O6" s="40"/>
      <c r="P6" s="40">
        <v>170</v>
      </c>
      <c r="Q6" s="40"/>
      <c r="R6" s="40">
        <v>75</v>
      </c>
      <c r="S6" s="40"/>
      <c r="T6" s="40">
        <v>170</v>
      </c>
      <c r="U6" s="40"/>
      <c r="V6" s="40">
        <v>75</v>
      </c>
      <c r="W6" s="40"/>
      <c r="X6" s="40">
        <v>75</v>
      </c>
      <c r="Y6" s="40"/>
      <c r="Z6" s="422">
        <v>100</v>
      </c>
      <c r="AA6" s="391"/>
      <c r="AB6" s="40"/>
      <c r="AC6" s="206">
        <v>200</v>
      </c>
      <c r="AD6" s="1350"/>
      <c r="AE6" s="40"/>
      <c r="AF6" s="40"/>
      <c r="AG6" s="40">
        <v>170</v>
      </c>
      <c r="AH6" s="40"/>
      <c r="AI6" s="40">
        <v>200</v>
      </c>
      <c r="AJ6" s="40"/>
      <c r="AK6" s="40"/>
      <c r="AL6" s="40"/>
      <c r="AM6" s="40">
        <v>81</v>
      </c>
      <c r="AN6" s="40"/>
      <c r="AO6" s="40"/>
      <c r="AP6" s="40"/>
      <c r="AQ6" s="40"/>
      <c r="AR6" s="40"/>
      <c r="AS6" s="40"/>
      <c r="AT6" s="40"/>
      <c r="AU6" s="40"/>
      <c r="AV6" s="40"/>
      <c r="AW6" s="206"/>
      <c r="AX6" s="422"/>
      <c r="AY6" s="1351"/>
      <c r="AZ6" s="1352">
        <f t="shared" si="0"/>
        <v>1901</v>
      </c>
      <c r="BA6" s="478">
        <f t="shared" si="1"/>
        <v>14</v>
      </c>
    </row>
    <row r="7" spans="1:53" s="97" customFormat="1" ht="15.75" x14ac:dyDescent="0.25">
      <c r="A7" s="1291" t="s">
        <v>33</v>
      </c>
      <c r="B7" s="1884" t="s">
        <v>11</v>
      </c>
      <c r="C7" s="36" t="s">
        <v>432</v>
      </c>
      <c r="D7" s="36" t="s">
        <v>433</v>
      </c>
      <c r="E7" s="203">
        <v>2012</v>
      </c>
      <c r="F7" s="478" t="s">
        <v>515</v>
      </c>
      <c r="G7" s="423"/>
      <c r="H7" s="390"/>
      <c r="I7" s="37">
        <v>115</v>
      </c>
      <c r="J7" s="37">
        <v>75</v>
      </c>
      <c r="K7" s="37"/>
      <c r="L7" s="37"/>
      <c r="M7" s="37"/>
      <c r="N7" s="37"/>
      <c r="O7" s="37"/>
      <c r="P7" s="37"/>
      <c r="Q7" s="37">
        <v>85</v>
      </c>
      <c r="R7" s="37">
        <v>125</v>
      </c>
      <c r="S7" s="37"/>
      <c r="T7" s="37"/>
      <c r="U7" s="37"/>
      <c r="V7" s="37"/>
      <c r="W7" s="37"/>
      <c r="X7" s="37"/>
      <c r="Y7" s="37">
        <v>105</v>
      </c>
      <c r="Z7" s="421">
        <v>85</v>
      </c>
      <c r="AA7" s="390"/>
      <c r="AB7" s="37"/>
      <c r="AC7" s="203"/>
      <c r="AD7" s="1353">
        <v>115</v>
      </c>
      <c r="AE7" s="37">
        <v>115</v>
      </c>
      <c r="AF7" s="37"/>
      <c r="AG7" s="37"/>
      <c r="AH7" s="37">
        <v>125</v>
      </c>
      <c r="AI7" s="37"/>
      <c r="AJ7" s="37">
        <v>115</v>
      </c>
      <c r="AK7" s="37">
        <v>125</v>
      </c>
      <c r="AL7" s="37">
        <v>210</v>
      </c>
      <c r="AM7" s="37">
        <v>230</v>
      </c>
      <c r="AN7" s="37"/>
      <c r="AO7" s="37"/>
      <c r="AP7" s="37"/>
      <c r="AQ7" s="37"/>
      <c r="AR7" s="37"/>
      <c r="AS7" s="37"/>
      <c r="AT7" s="37"/>
      <c r="AU7" s="37"/>
      <c r="AV7" s="37"/>
      <c r="AW7" s="203"/>
      <c r="AX7" s="421"/>
      <c r="AY7" s="1352">
        <v>40</v>
      </c>
      <c r="AZ7" s="1352">
        <f t="shared" si="0"/>
        <v>1795</v>
      </c>
      <c r="BA7" s="478">
        <f t="shared" si="1"/>
        <v>17</v>
      </c>
    </row>
    <row r="8" spans="1:53" s="97" customFormat="1" ht="15.75" x14ac:dyDescent="0.25">
      <c r="A8" s="176" t="s">
        <v>34</v>
      </c>
      <c r="B8" s="166" t="s">
        <v>13</v>
      </c>
      <c r="C8" s="28" t="s">
        <v>532</v>
      </c>
      <c r="D8" s="28" t="s">
        <v>73</v>
      </c>
      <c r="E8" s="264">
        <v>2015</v>
      </c>
      <c r="F8" s="287" t="s">
        <v>515</v>
      </c>
      <c r="G8" s="358"/>
      <c r="H8" s="283"/>
      <c r="I8" s="83">
        <v>39</v>
      </c>
      <c r="J8" s="82"/>
      <c r="K8" s="83">
        <v>200</v>
      </c>
      <c r="L8" s="84"/>
      <c r="M8" s="83">
        <v>100</v>
      </c>
      <c r="N8" s="84"/>
      <c r="O8" s="83">
        <v>200</v>
      </c>
      <c r="P8" s="84"/>
      <c r="Q8" s="84"/>
      <c r="R8" s="83"/>
      <c r="S8" s="83">
        <v>200</v>
      </c>
      <c r="T8" s="84"/>
      <c r="U8" s="83">
        <v>75</v>
      </c>
      <c r="V8" s="83"/>
      <c r="W8" s="83">
        <v>68</v>
      </c>
      <c r="X8" s="83"/>
      <c r="Y8" s="83"/>
      <c r="Z8" s="168"/>
      <c r="AA8" s="267">
        <v>200</v>
      </c>
      <c r="AB8" s="83"/>
      <c r="AC8" s="264"/>
      <c r="AD8" s="83"/>
      <c r="AE8" s="83"/>
      <c r="AF8" s="83">
        <v>200</v>
      </c>
      <c r="AG8" s="83"/>
      <c r="AH8" s="83">
        <v>57</v>
      </c>
      <c r="AI8" s="83">
        <v>100</v>
      </c>
      <c r="AJ8" s="83"/>
      <c r="AK8" s="83"/>
      <c r="AL8" s="83"/>
      <c r="AM8" s="83">
        <v>42</v>
      </c>
      <c r="AN8" s="83"/>
      <c r="AO8" s="83"/>
      <c r="AP8" s="83"/>
      <c r="AQ8" s="83"/>
      <c r="AR8" s="83"/>
      <c r="AS8" s="83"/>
      <c r="AT8" s="83"/>
      <c r="AU8" s="83"/>
      <c r="AV8" s="83"/>
      <c r="AW8" s="264"/>
      <c r="AX8" s="168"/>
      <c r="AY8" s="1239">
        <v>20</v>
      </c>
      <c r="AZ8" s="295">
        <f t="shared" si="0"/>
        <v>1621</v>
      </c>
      <c r="BA8" s="269">
        <f t="shared" si="1"/>
        <v>14</v>
      </c>
    </row>
    <row r="9" spans="1:53" s="97" customFormat="1" ht="15.75" x14ac:dyDescent="0.25">
      <c r="A9" s="176" t="s">
        <v>35</v>
      </c>
      <c r="B9" s="166" t="s">
        <v>11</v>
      </c>
      <c r="C9" s="28" t="s">
        <v>165</v>
      </c>
      <c r="D9" s="28" t="s">
        <v>83</v>
      </c>
      <c r="E9" s="264">
        <v>2012</v>
      </c>
      <c r="F9" s="287" t="s">
        <v>515</v>
      </c>
      <c r="G9" s="357"/>
      <c r="H9" s="267"/>
      <c r="I9" s="83">
        <v>75</v>
      </c>
      <c r="J9" s="83">
        <v>100</v>
      </c>
      <c r="K9" s="83"/>
      <c r="L9" s="83"/>
      <c r="M9" s="83"/>
      <c r="N9" s="83">
        <v>53</v>
      </c>
      <c r="O9" s="83"/>
      <c r="P9" s="83"/>
      <c r="Q9" s="83">
        <v>75</v>
      </c>
      <c r="R9" s="83">
        <v>105</v>
      </c>
      <c r="S9" s="83"/>
      <c r="T9" s="83"/>
      <c r="U9" s="83"/>
      <c r="V9" s="83">
        <v>63</v>
      </c>
      <c r="W9" s="83"/>
      <c r="X9" s="83"/>
      <c r="Y9" s="83">
        <v>80</v>
      </c>
      <c r="Z9" s="168">
        <v>105</v>
      </c>
      <c r="AA9" s="267"/>
      <c r="AB9" s="83"/>
      <c r="AC9" s="264"/>
      <c r="AD9" s="81">
        <v>135</v>
      </c>
      <c r="AE9" s="83">
        <v>100</v>
      </c>
      <c r="AF9" s="83"/>
      <c r="AG9" s="83"/>
      <c r="AH9" s="83">
        <v>135</v>
      </c>
      <c r="AI9" s="83"/>
      <c r="AJ9" s="83">
        <v>170</v>
      </c>
      <c r="AK9" s="83"/>
      <c r="AL9" s="83"/>
      <c r="AM9" s="83">
        <v>180</v>
      </c>
      <c r="AN9" s="83"/>
      <c r="AO9" s="83"/>
      <c r="AP9" s="83"/>
      <c r="AQ9" s="83"/>
      <c r="AR9" s="83"/>
      <c r="AS9" s="83"/>
      <c r="AT9" s="83"/>
      <c r="AU9" s="83"/>
      <c r="AV9" s="83"/>
      <c r="AW9" s="264"/>
      <c r="AX9" s="168"/>
      <c r="AY9" s="1239">
        <v>60</v>
      </c>
      <c r="AZ9" s="295">
        <f t="shared" si="0"/>
        <v>1566</v>
      </c>
      <c r="BA9" s="269">
        <f t="shared" si="1"/>
        <v>19</v>
      </c>
    </row>
    <row r="10" spans="1:53" s="97" customFormat="1" ht="15.75" x14ac:dyDescent="0.25">
      <c r="A10" s="176" t="s">
        <v>36</v>
      </c>
      <c r="B10" s="166" t="s">
        <v>6</v>
      </c>
      <c r="C10" s="28" t="s">
        <v>592</v>
      </c>
      <c r="D10" s="28" t="s">
        <v>78</v>
      </c>
      <c r="E10" s="264">
        <v>2013</v>
      </c>
      <c r="F10" s="287" t="s">
        <v>515</v>
      </c>
      <c r="G10" s="357">
        <v>85</v>
      </c>
      <c r="H10" s="267"/>
      <c r="I10" s="83"/>
      <c r="J10" s="81"/>
      <c r="K10" s="83"/>
      <c r="L10" s="83">
        <v>125</v>
      </c>
      <c r="M10" s="83"/>
      <c r="N10" s="83">
        <v>33</v>
      </c>
      <c r="O10" s="83"/>
      <c r="P10" s="83">
        <v>115</v>
      </c>
      <c r="Q10" s="83"/>
      <c r="R10" s="83">
        <v>65</v>
      </c>
      <c r="S10" s="83"/>
      <c r="T10" s="83">
        <v>150</v>
      </c>
      <c r="U10" s="83"/>
      <c r="V10" s="83">
        <v>53</v>
      </c>
      <c r="W10" s="83"/>
      <c r="X10" s="83">
        <v>27</v>
      </c>
      <c r="Y10" s="83"/>
      <c r="Z10" s="168"/>
      <c r="AA10" s="267"/>
      <c r="AB10" s="83">
        <v>125</v>
      </c>
      <c r="AC10" s="264"/>
      <c r="AD10" s="81">
        <v>80</v>
      </c>
      <c r="AE10" s="83"/>
      <c r="AF10" s="83"/>
      <c r="AG10" s="83">
        <v>150</v>
      </c>
      <c r="AH10" s="83">
        <v>70</v>
      </c>
      <c r="AI10" s="83">
        <v>170</v>
      </c>
      <c r="AJ10" s="83"/>
      <c r="AK10" s="83"/>
      <c r="AL10" s="83"/>
      <c r="AM10" s="83">
        <v>77</v>
      </c>
      <c r="AN10" s="83"/>
      <c r="AO10" s="83"/>
      <c r="AP10" s="83"/>
      <c r="AQ10" s="83"/>
      <c r="AR10" s="83"/>
      <c r="AS10" s="83"/>
      <c r="AT10" s="83"/>
      <c r="AU10" s="83"/>
      <c r="AV10" s="83"/>
      <c r="AW10" s="264"/>
      <c r="AX10" s="168"/>
      <c r="AY10" s="1239">
        <v>20</v>
      </c>
      <c r="AZ10" s="295">
        <f t="shared" si="0"/>
        <v>1485</v>
      </c>
      <c r="BA10" s="269">
        <f t="shared" si="1"/>
        <v>16</v>
      </c>
    </row>
    <row r="11" spans="1:53" s="97" customFormat="1" ht="15.75" x14ac:dyDescent="0.25">
      <c r="A11" s="176" t="s">
        <v>38</v>
      </c>
      <c r="B11" s="166" t="s">
        <v>464</v>
      </c>
      <c r="C11" s="28" t="s">
        <v>465</v>
      </c>
      <c r="D11" s="28" t="s">
        <v>76</v>
      </c>
      <c r="E11" s="264">
        <v>2013</v>
      </c>
      <c r="F11" s="287" t="s">
        <v>515</v>
      </c>
      <c r="G11" s="357"/>
      <c r="H11" s="267">
        <v>63</v>
      </c>
      <c r="I11" s="83"/>
      <c r="J11" s="83"/>
      <c r="K11" s="83"/>
      <c r="L11" s="83"/>
      <c r="M11" s="83"/>
      <c r="N11" s="83">
        <v>63</v>
      </c>
      <c r="O11" s="83"/>
      <c r="P11" s="83">
        <v>150</v>
      </c>
      <c r="Q11" s="83"/>
      <c r="R11" s="83">
        <v>57</v>
      </c>
      <c r="S11" s="83"/>
      <c r="T11" s="83"/>
      <c r="U11" s="83"/>
      <c r="V11" s="83">
        <v>100</v>
      </c>
      <c r="W11" s="83"/>
      <c r="X11" s="83"/>
      <c r="Y11" s="83"/>
      <c r="Z11" s="168"/>
      <c r="AA11" s="267"/>
      <c r="AB11" s="83">
        <v>200</v>
      </c>
      <c r="AC11" s="264">
        <v>170</v>
      </c>
      <c r="AD11" s="81"/>
      <c r="AE11" s="83"/>
      <c r="AF11" s="83"/>
      <c r="AG11" s="83">
        <v>200</v>
      </c>
      <c r="AH11" s="83">
        <v>105</v>
      </c>
      <c r="AI11" s="83"/>
      <c r="AJ11" s="83">
        <v>125</v>
      </c>
      <c r="AK11" s="83"/>
      <c r="AL11" s="83"/>
      <c r="AM11" s="83">
        <v>105</v>
      </c>
      <c r="AN11" s="83"/>
      <c r="AO11" s="83"/>
      <c r="AP11" s="83"/>
      <c r="AQ11" s="83"/>
      <c r="AR11" s="83"/>
      <c r="AS11" s="83"/>
      <c r="AT11" s="83"/>
      <c r="AU11" s="83"/>
      <c r="AV11" s="83"/>
      <c r="AW11" s="264"/>
      <c r="AX11" s="168"/>
      <c r="AY11" s="1239"/>
      <c r="AZ11" s="295">
        <f t="shared" si="0"/>
        <v>1448</v>
      </c>
      <c r="BA11" s="269">
        <f t="shared" si="1"/>
        <v>11</v>
      </c>
    </row>
    <row r="12" spans="1:53" s="97" customFormat="1" ht="15.75" x14ac:dyDescent="0.25">
      <c r="A12" s="176" t="s">
        <v>39</v>
      </c>
      <c r="B12" s="166" t="s">
        <v>23</v>
      </c>
      <c r="C12" s="28" t="s">
        <v>493</v>
      </c>
      <c r="D12" s="28" t="s">
        <v>76</v>
      </c>
      <c r="E12" s="264">
        <v>2011</v>
      </c>
      <c r="F12" s="287" t="s">
        <v>515</v>
      </c>
      <c r="G12" s="357"/>
      <c r="H12" s="283"/>
      <c r="I12" s="83"/>
      <c r="J12" s="81">
        <v>70</v>
      </c>
      <c r="K12" s="83"/>
      <c r="L12" s="83"/>
      <c r="M12" s="83"/>
      <c r="N12" s="83"/>
      <c r="O12" s="83"/>
      <c r="P12" s="83"/>
      <c r="Q12" s="83">
        <v>70</v>
      </c>
      <c r="R12" s="83">
        <v>100</v>
      </c>
      <c r="S12" s="83"/>
      <c r="T12" s="83"/>
      <c r="U12" s="83"/>
      <c r="V12" s="83"/>
      <c r="W12" s="83"/>
      <c r="X12" s="83"/>
      <c r="Y12" s="83">
        <v>85</v>
      </c>
      <c r="Z12" s="168">
        <v>125</v>
      </c>
      <c r="AA12" s="267"/>
      <c r="AB12" s="83"/>
      <c r="AC12" s="264"/>
      <c r="AD12" s="81">
        <v>170</v>
      </c>
      <c r="AE12" s="83"/>
      <c r="AF12" s="83"/>
      <c r="AG12" s="83"/>
      <c r="AH12" s="83">
        <v>170</v>
      </c>
      <c r="AI12" s="83"/>
      <c r="AJ12" s="83"/>
      <c r="AK12" s="83">
        <v>75</v>
      </c>
      <c r="AL12" s="83">
        <v>150</v>
      </c>
      <c r="AM12" s="83">
        <v>150</v>
      </c>
      <c r="AN12" s="83"/>
      <c r="AO12" s="83"/>
      <c r="AP12" s="83"/>
      <c r="AQ12" s="83"/>
      <c r="AR12" s="83"/>
      <c r="AS12" s="83"/>
      <c r="AT12" s="83"/>
      <c r="AU12" s="83"/>
      <c r="AV12" s="83"/>
      <c r="AW12" s="264"/>
      <c r="AX12" s="168"/>
      <c r="AY12" s="1239">
        <v>30</v>
      </c>
      <c r="AZ12" s="295">
        <f t="shared" si="0"/>
        <v>1295</v>
      </c>
      <c r="BA12" s="269">
        <f t="shared" si="1"/>
        <v>13</v>
      </c>
    </row>
    <row r="13" spans="1:53" ht="15.75" x14ac:dyDescent="0.25">
      <c r="A13" s="176" t="s">
        <v>42</v>
      </c>
      <c r="B13" s="165" t="s">
        <v>11</v>
      </c>
      <c r="C13" s="85" t="s">
        <v>169</v>
      </c>
      <c r="D13" s="85" t="s">
        <v>170</v>
      </c>
      <c r="E13" s="265">
        <v>2015</v>
      </c>
      <c r="F13" s="269" t="s">
        <v>515</v>
      </c>
      <c r="G13" s="357"/>
      <c r="H13" s="267"/>
      <c r="I13" s="83"/>
      <c r="J13" s="81"/>
      <c r="K13" s="83"/>
      <c r="L13" s="83"/>
      <c r="M13" s="84">
        <v>53</v>
      </c>
      <c r="N13" s="84"/>
      <c r="O13" s="84">
        <v>125</v>
      </c>
      <c r="P13" s="84"/>
      <c r="Q13" s="84"/>
      <c r="R13" s="84"/>
      <c r="S13" s="84">
        <v>115</v>
      </c>
      <c r="T13" s="84"/>
      <c r="U13" s="84">
        <v>63</v>
      </c>
      <c r="V13" s="84"/>
      <c r="W13" s="84">
        <v>63</v>
      </c>
      <c r="X13" s="84"/>
      <c r="Y13" s="84"/>
      <c r="Z13" s="169"/>
      <c r="AA13" s="283">
        <v>135</v>
      </c>
      <c r="AB13" s="84"/>
      <c r="AC13" s="265">
        <v>135</v>
      </c>
      <c r="AD13" s="82"/>
      <c r="AE13" s="84"/>
      <c r="AF13" s="84">
        <v>150</v>
      </c>
      <c r="AG13" s="84"/>
      <c r="AH13" s="84">
        <v>51</v>
      </c>
      <c r="AI13" s="84">
        <v>115</v>
      </c>
      <c r="AJ13" s="84"/>
      <c r="AK13" s="84"/>
      <c r="AL13" s="84"/>
      <c r="AM13" s="84">
        <v>125</v>
      </c>
      <c r="AN13" s="84"/>
      <c r="AO13" s="84"/>
      <c r="AP13" s="84"/>
      <c r="AQ13" s="84"/>
      <c r="AR13" s="84"/>
      <c r="AS13" s="84"/>
      <c r="AT13" s="84"/>
      <c r="AU13" s="84"/>
      <c r="AV13" s="84"/>
      <c r="AW13" s="265"/>
      <c r="AX13" s="169"/>
      <c r="AY13" s="295"/>
      <c r="AZ13" s="295">
        <f t="shared" si="0"/>
        <v>1240</v>
      </c>
      <c r="BA13" s="269">
        <f t="shared" si="1"/>
        <v>11</v>
      </c>
    </row>
    <row r="14" spans="1:53" ht="15.75" x14ac:dyDescent="0.25">
      <c r="A14" s="176" t="s">
        <v>43</v>
      </c>
      <c r="B14" s="166" t="s">
        <v>13</v>
      </c>
      <c r="C14" s="28" t="s">
        <v>118</v>
      </c>
      <c r="D14" s="28" t="s">
        <v>184</v>
      </c>
      <c r="E14" s="264">
        <v>2015</v>
      </c>
      <c r="F14" s="287" t="s">
        <v>515</v>
      </c>
      <c r="G14" s="357"/>
      <c r="H14" s="267"/>
      <c r="I14" s="83">
        <v>20</v>
      </c>
      <c r="J14" s="81"/>
      <c r="K14" s="83">
        <v>170</v>
      </c>
      <c r="L14" s="83"/>
      <c r="M14" s="83">
        <v>85</v>
      </c>
      <c r="N14" s="83"/>
      <c r="O14" s="83">
        <v>170</v>
      </c>
      <c r="P14" s="83"/>
      <c r="Q14" s="83"/>
      <c r="R14" s="83"/>
      <c r="S14" s="83">
        <v>170</v>
      </c>
      <c r="T14" s="83"/>
      <c r="U14" s="83">
        <v>85</v>
      </c>
      <c r="V14" s="83"/>
      <c r="W14" s="83">
        <v>75</v>
      </c>
      <c r="X14" s="83"/>
      <c r="Y14" s="83"/>
      <c r="Z14" s="168"/>
      <c r="AA14" s="267">
        <v>170</v>
      </c>
      <c r="AB14" s="83"/>
      <c r="AC14" s="264"/>
      <c r="AD14" s="83"/>
      <c r="AE14" s="83"/>
      <c r="AF14" s="83">
        <v>170</v>
      </c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264"/>
      <c r="AX14" s="168"/>
      <c r="AY14" s="1239">
        <v>30</v>
      </c>
      <c r="AZ14" s="295">
        <f t="shared" si="0"/>
        <v>1235</v>
      </c>
      <c r="BA14" s="269">
        <f t="shared" si="1"/>
        <v>12</v>
      </c>
    </row>
    <row r="15" spans="1:53" ht="15.75" x14ac:dyDescent="0.25">
      <c r="A15" s="176" t="s">
        <v>44</v>
      </c>
      <c r="B15" s="166" t="s">
        <v>14</v>
      </c>
      <c r="C15" s="28" t="s">
        <v>121</v>
      </c>
      <c r="D15" s="28" t="s">
        <v>95</v>
      </c>
      <c r="E15" s="264">
        <v>2011</v>
      </c>
      <c r="F15" s="287" t="s">
        <v>515</v>
      </c>
      <c r="G15" s="357"/>
      <c r="H15" s="267"/>
      <c r="I15" s="83">
        <v>170</v>
      </c>
      <c r="J15" s="81"/>
      <c r="K15" s="83"/>
      <c r="L15" s="83"/>
      <c r="M15" s="83"/>
      <c r="N15" s="83"/>
      <c r="O15" s="83"/>
      <c r="P15" s="83"/>
      <c r="Q15" s="83"/>
      <c r="R15" s="83">
        <v>170</v>
      </c>
      <c r="S15" s="83"/>
      <c r="T15" s="83"/>
      <c r="U15" s="83"/>
      <c r="V15" s="83"/>
      <c r="W15" s="83"/>
      <c r="X15" s="83"/>
      <c r="Y15" s="83"/>
      <c r="Z15" s="168">
        <v>150</v>
      </c>
      <c r="AA15" s="267"/>
      <c r="AB15" s="83"/>
      <c r="AC15" s="264"/>
      <c r="AD15" s="81">
        <v>150</v>
      </c>
      <c r="AE15" s="83"/>
      <c r="AF15" s="83"/>
      <c r="AG15" s="83"/>
      <c r="AH15" s="83">
        <v>150</v>
      </c>
      <c r="AI15" s="83"/>
      <c r="AJ15" s="83">
        <v>150</v>
      </c>
      <c r="AK15" s="83"/>
      <c r="AL15" s="83"/>
      <c r="AM15" s="83">
        <v>195</v>
      </c>
      <c r="AN15" s="83"/>
      <c r="AO15" s="83"/>
      <c r="AP15" s="83"/>
      <c r="AQ15" s="83"/>
      <c r="AR15" s="83"/>
      <c r="AS15" s="83"/>
      <c r="AT15" s="83"/>
      <c r="AU15" s="83"/>
      <c r="AV15" s="83"/>
      <c r="AW15" s="264"/>
      <c r="AX15" s="168"/>
      <c r="AY15" s="1239"/>
      <c r="AZ15" s="295">
        <f t="shared" si="0"/>
        <v>1205</v>
      </c>
      <c r="BA15" s="269">
        <f t="shared" si="1"/>
        <v>7</v>
      </c>
    </row>
    <row r="16" spans="1:53" ht="15.75" x14ac:dyDescent="0.25">
      <c r="A16" s="176" t="s">
        <v>45</v>
      </c>
      <c r="B16" s="165" t="s">
        <v>23</v>
      </c>
      <c r="C16" s="85" t="s">
        <v>68</v>
      </c>
      <c r="D16" s="85" t="s">
        <v>69</v>
      </c>
      <c r="E16" s="265">
        <v>2012</v>
      </c>
      <c r="F16" s="269" t="s">
        <v>515</v>
      </c>
      <c r="G16" s="358"/>
      <c r="H16" s="283"/>
      <c r="I16" s="84">
        <v>95</v>
      </c>
      <c r="J16" s="82">
        <v>80</v>
      </c>
      <c r="K16" s="84"/>
      <c r="L16" s="84"/>
      <c r="M16" s="84"/>
      <c r="N16" s="84"/>
      <c r="O16" s="84"/>
      <c r="P16" s="84"/>
      <c r="Q16" s="84"/>
      <c r="R16" s="84">
        <v>90</v>
      </c>
      <c r="S16" s="84"/>
      <c r="T16" s="84"/>
      <c r="U16" s="84"/>
      <c r="V16" s="84"/>
      <c r="W16" s="84"/>
      <c r="X16" s="84"/>
      <c r="Y16" s="84">
        <v>90</v>
      </c>
      <c r="Z16" s="169">
        <v>65</v>
      </c>
      <c r="AA16" s="283"/>
      <c r="AB16" s="84"/>
      <c r="AC16" s="265"/>
      <c r="AD16" s="82"/>
      <c r="AE16" s="84"/>
      <c r="AF16" s="84"/>
      <c r="AG16" s="84"/>
      <c r="AH16" s="84">
        <v>85</v>
      </c>
      <c r="AI16" s="84"/>
      <c r="AJ16" s="84"/>
      <c r="AK16" s="84">
        <v>85</v>
      </c>
      <c r="AL16" s="84">
        <v>195</v>
      </c>
      <c r="AM16" s="84">
        <v>260</v>
      </c>
      <c r="AN16" s="84"/>
      <c r="AO16" s="84"/>
      <c r="AP16" s="84"/>
      <c r="AQ16" s="84"/>
      <c r="AR16" s="84"/>
      <c r="AS16" s="83"/>
      <c r="AT16" s="83"/>
      <c r="AU16" s="84"/>
      <c r="AV16" s="83"/>
      <c r="AW16" s="264"/>
      <c r="AX16" s="168"/>
      <c r="AY16" s="1239">
        <v>20</v>
      </c>
      <c r="AZ16" s="295">
        <f t="shared" si="0"/>
        <v>1155</v>
      </c>
      <c r="BA16" s="269">
        <f t="shared" si="1"/>
        <v>11</v>
      </c>
    </row>
    <row r="17" spans="1:53" ht="15.75" x14ac:dyDescent="0.25">
      <c r="A17" s="176" t="s">
        <v>46</v>
      </c>
      <c r="B17" s="166" t="s">
        <v>13</v>
      </c>
      <c r="C17" s="28" t="s">
        <v>94</v>
      </c>
      <c r="D17" s="28" t="s">
        <v>95</v>
      </c>
      <c r="E17" s="264">
        <v>2011</v>
      </c>
      <c r="F17" s="287" t="s">
        <v>515</v>
      </c>
      <c r="G17" s="357"/>
      <c r="H17" s="267">
        <v>68</v>
      </c>
      <c r="I17" s="83">
        <v>57</v>
      </c>
      <c r="J17" s="81">
        <v>57</v>
      </c>
      <c r="K17" s="83"/>
      <c r="L17" s="83"/>
      <c r="M17" s="83"/>
      <c r="N17" s="83">
        <v>48</v>
      </c>
      <c r="O17" s="83"/>
      <c r="P17" s="83"/>
      <c r="Q17" s="83">
        <v>80</v>
      </c>
      <c r="R17" s="83">
        <v>85</v>
      </c>
      <c r="S17" s="83"/>
      <c r="T17" s="83"/>
      <c r="U17" s="83"/>
      <c r="V17" s="83"/>
      <c r="W17" s="83"/>
      <c r="X17" s="83">
        <v>68</v>
      </c>
      <c r="Y17" s="83"/>
      <c r="Z17" s="168">
        <v>70</v>
      </c>
      <c r="AA17" s="267"/>
      <c r="AB17" s="83"/>
      <c r="AC17" s="264"/>
      <c r="AD17" s="81"/>
      <c r="AE17" s="83">
        <v>95</v>
      </c>
      <c r="AF17" s="83"/>
      <c r="AG17" s="83"/>
      <c r="AH17" s="83">
        <v>95</v>
      </c>
      <c r="AI17" s="83"/>
      <c r="AJ17" s="83">
        <v>105</v>
      </c>
      <c r="AK17" s="83">
        <v>70</v>
      </c>
      <c r="AL17" s="83"/>
      <c r="AM17" s="83">
        <v>125</v>
      </c>
      <c r="AN17" s="83"/>
      <c r="AO17" s="83"/>
      <c r="AP17" s="83"/>
      <c r="AQ17" s="83"/>
      <c r="AR17" s="83"/>
      <c r="AS17" s="83"/>
      <c r="AT17" s="83"/>
      <c r="AU17" s="83"/>
      <c r="AV17" s="83"/>
      <c r="AW17" s="264"/>
      <c r="AX17" s="168"/>
      <c r="AY17" s="1239"/>
      <c r="AZ17" s="295">
        <f t="shared" si="0"/>
        <v>1153</v>
      </c>
      <c r="BA17" s="269">
        <f t="shared" si="1"/>
        <v>13</v>
      </c>
    </row>
    <row r="18" spans="1:53" ht="15.75" x14ac:dyDescent="0.25">
      <c r="A18" s="176" t="s">
        <v>47</v>
      </c>
      <c r="B18" s="166" t="s">
        <v>23</v>
      </c>
      <c r="C18" s="28" t="s">
        <v>594</v>
      </c>
      <c r="D18" s="28" t="s">
        <v>70</v>
      </c>
      <c r="E18" s="264">
        <v>2013</v>
      </c>
      <c r="F18" s="287" t="s">
        <v>515</v>
      </c>
      <c r="G18" s="357">
        <v>100</v>
      </c>
      <c r="H18" s="267"/>
      <c r="I18" s="83">
        <v>28</v>
      </c>
      <c r="J18" s="81"/>
      <c r="K18" s="83"/>
      <c r="L18" s="83">
        <v>105</v>
      </c>
      <c r="M18" s="83"/>
      <c r="N18" s="83">
        <v>40</v>
      </c>
      <c r="O18" s="83"/>
      <c r="P18" s="83">
        <v>125</v>
      </c>
      <c r="Q18" s="83"/>
      <c r="R18" s="83">
        <v>60</v>
      </c>
      <c r="S18" s="83"/>
      <c r="T18" s="83">
        <v>105</v>
      </c>
      <c r="U18" s="83">
        <v>100</v>
      </c>
      <c r="V18" s="83"/>
      <c r="W18" s="83">
        <v>100</v>
      </c>
      <c r="X18" s="83"/>
      <c r="Y18" s="83"/>
      <c r="Z18" s="168">
        <v>51</v>
      </c>
      <c r="AA18" s="267"/>
      <c r="AB18" s="83"/>
      <c r="AC18" s="264"/>
      <c r="AD18" s="81"/>
      <c r="AE18" s="83"/>
      <c r="AF18" s="83"/>
      <c r="AG18" s="83"/>
      <c r="AH18" s="83"/>
      <c r="AI18" s="83">
        <v>135</v>
      </c>
      <c r="AJ18" s="83"/>
      <c r="AK18" s="83"/>
      <c r="AL18" s="83"/>
      <c r="AM18" s="83">
        <v>68</v>
      </c>
      <c r="AN18" s="83"/>
      <c r="AO18" s="83"/>
      <c r="AP18" s="83"/>
      <c r="AQ18" s="83"/>
      <c r="AR18" s="83"/>
      <c r="AS18" s="83"/>
      <c r="AT18" s="83"/>
      <c r="AU18" s="83"/>
      <c r="AV18" s="83"/>
      <c r="AW18" s="264"/>
      <c r="AX18" s="168"/>
      <c r="AY18" s="1239">
        <v>10</v>
      </c>
      <c r="AZ18" s="295">
        <f t="shared" si="0"/>
        <v>1147</v>
      </c>
      <c r="BA18" s="269">
        <f t="shared" si="1"/>
        <v>13</v>
      </c>
    </row>
    <row r="19" spans="1:53" ht="15.75" x14ac:dyDescent="0.25">
      <c r="A19" s="176" t="s">
        <v>48</v>
      </c>
      <c r="B19" s="297" t="s">
        <v>676</v>
      </c>
      <c r="C19" s="175" t="s">
        <v>490</v>
      </c>
      <c r="D19" s="175" t="s">
        <v>73</v>
      </c>
      <c r="E19" s="264">
        <v>2011</v>
      </c>
      <c r="F19" s="287" t="s">
        <v>515</v>
      </c>
      <c r="G19" s="357"/>
      <c r="H19" s="267">
        <v>85</v>
      </c>
      <c r="I19" s="83">
        <v>105</v>
      </c>
      <c r="J19" s="81"/>
      <c r="K19" s="83"/>
      <c r="L19" s="83"/>
      <c r="M19" s="83"/>
      <c r="N19" s="83">
        <v>100</v>
      </c>
      <c r="O19" s="83"/>
      <c r="P19" s="83"/>
      <c r="Q19" s="83"/>
      <c r="R19" s="83">
        <v>115</v>
      </c>
      <c r="S19" s="83"/>
      <c r="T19" s="83"/>
      <c r="U19" s="83"/>
      <c r="V19" s="83"/>
      <c r="W19" s="83"/>
      <c r="X19" s="83"/>
      <c r="Y19" s="83">
        <v>75</v>
      </c>
      <c r="Z19" s="168">
        <v>90</v>
      </c>
      <c r="AA19" s="267"/>
      <c r="AB19" s="83"/>
      <c r="AC19" s="264"/>
      <c r="AD19" s="81">
        <v>125</v>
      </c>
      <c r="AE19" s="83"/>
      <c r="AF19" s="83"/>
      <c r="AG19" s="83"/>
      <c r="AH19" s="83">
        <v>115</v>
      </c>
      <c r="AI19" s="83"/>
      <c r="AJ19" s="83">
        <v>95</v>
      </c>
      <c r="AK19" s="83"/>
      <c r="AL19" s="83"/>
      <c r="AM19" s="83">
        <v>113</v>
      </c>
      <c r="AN19" s="83"/>
      <c r="AO19" s="83"/>
      <c r="AP19" s="83"/>
      <c r="AQ19" s="83"/>
      <c r="AR19" s="83"/>
      <c r="AS19" s="83"/>
      <c r="AT19" s="83"/>
      <c r="AU19" s="83"/>
      <c r="AV19" s="83"/>
      <c r="AW19" s="264"/>
      <c r="AX19" s="168"/>
      <c r="AY19" s="1239">
        <v>20</v>
      </c>
      <c r="AZ19" s="295">
        <f t="shared" si="0"/>
        <v>1138</v>
      </c>
      <c r="BA19" s="269">
        <f t="shared" si="1"/>
        <v>12</v>
      </c>
    </row>
    <row r="20" spans="1:53" ht="15.75" x14ac:dyDescent="0.25">
      <c r="A20" s="176" t="s">
        <v>49</v>
      </c>
      <c r="B20" s="166" t="s">
        <v>23</v>
      </c>
      <c r="C20" s="28" t="s">
        <v>365</v>
      </c>
      <c r="D20" s="28" t="s">
        <v>128</v>
      </c>
      <c r="E20" s="264">
        <v>2010</v>
      </c>
      <c r="F20" s="287" t="s">
        <v>515</v>
      </c>
      <c r="G20" s="357"/>
      <c r="H20" s="267"/>
      <c r="I20" s="83"/>
      <c r="J20" s="81">
        <v>170</v>
      </c>
      <c r="K20" s="83"/>
      <c r="L20" s="83"/>
      <c r="M20" s="83"/>
      <c r="N20" s="83"/>
      <c r="O20" s="83"/>
      <c r="P20" s="83"/>
      <c r="Q20" s="83">
        <v>150</v>
      </c>
      <c r="R20" s="83"/>
      <c r="S20" s="83"/>
      <c r="T20" s="83"/>
      <c r="U20" s="83"/>
      <c r="V20" s="83"/>
      <c r="W20" s="83"/>
      <c r="X20" s="83"/>
      <c r="Y20" s="83">
        <v>125</v>
      </c>
      <c r="Z20" s="168"/>
      <c r="AA20" s="267"/>
      <c r="AB20" s="83"/>
      <c r="AC20" s="264"/>
      <c r="AD20" s="81"/>
      <c r="AE20" s="83">
        <v>200</v>
      </c>
      <c r="AF20" s="83"/>
      <c r="AG20" s="83"/>
      <c r="AH20" s="83"/>
      <c r="AI20" s="83"/>
      <c r="AJ20" s="83"/>
      <c r="AK20" s="83">
        <v>170</v>
      </c>
      <c r="AL20" s="83">
        <v>105</v>
      </c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264"/>
      <c r="AX20" s="168"/>
      <c r="AY20" s="1239">
        <v>50</v>
      </c>
      <c r="AZ20" s="295">
        <f t="shared" si="0"/>
        <v>1030</v>
      </c>
      <c r="BA20" s="269">
        <f t="shared" si="1"/>
        <v>11</v>
      </c>
    </row>
    <row r="21" spans="1:53" ht="15.75" x14ac:dyDescent="0.25">
      <c r="A21" s="176" t="s">
        <v>50</v>
      </c>
      <c r="B21" s="166" t="s">
        <v>7</v>
      </c>
      <c r="C21" s="28" t="s">
        <v>145</v>
      </c>
      <c r="D21" s="28" t="s">
        <v>90</v>
      </c>
      <c r="E21" s="264">
        <v>2015</v>
      </c>
      <c r="F21" s="269" t="s">
        <v>515</v>
      </c>
      <c r="G21" s="357">
        <v>50</v>
      </c>
      <c r="H21" s="267"/>
      <c r="I21" s="83"/>
      <c r="J21" s="81"/>
      <c r="K21" s="83">
        <v>125</v>
      </c>
      <c r="L21" s="83"/>
      <c r="M21" s="83">
        <v>23</v>
      </c>
      <c r="N21" s="83"/>
      <c r="O21" s="83">
        <v>105</v>
      </c>
      <c r="P21" s="83"/>
      <c r="Q21" s="83"/>
      <c r="R21" s="83"/>
      <c r="S21" s="83">
        <v>125</v>
      </c>
      <c r="T21" s="83"/>
      <c r="U21" s="83">
        <v>58</v>
      </c>
      <c r="V21" s="83"/>
      <c r="W21" s="83">
        <v>53</v>
      </c>
      <c r="X21" s="83"/>
      <c r="Y21" s="83"/>
      <c r="Z21" s="168"/>
      <c r="AA21" s="267"/>
      <c r="AB21" s="83"/>
      <c r="AC21" s="264">
        <v>95</v>
      </c>
      <c r="AD21" s="83"/>
      <c r="AE21" s="83"/>
      <c r="AF21" s="83">
        <v>125</v>
      </c>
      <c r="AG21" s="83"/>
      <c r="AH21" s="83">
        <v>42</v>
      </c>
      <c r="AI21" s="83">
        <v>85</v>
      </c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264"/>
      <c r="AX21" s="168"/>
      <c r="AY21" s="1239">
        <v>20</v>
      </c>
      <c r="AZ21" s="295">
        <f t="shared" si="0"/>
        <v>1016</v>
      </c>
      <c r="BA21" s="269">
        <f t="shared" si="1"/>
        <v>13</v>
      </c>
    </row>
    <row r="22" spans="1:53" ht="15.75" x14ac:dyDescent="0.25">
      <c r="A22" s="176" t="s">
        <v>51</v>
      </c>
      <c r="B22" s="166" t="s">
        <v>10</v>
      </c>
      <c r="C22" s="28" t="s">
        <v>91</v>
      </c>
      <c r="D22" s="28" t="s">
        <v>92</v>
      </c>
      <c r="E22" s="264">
        <v>2011</v>
      </c>
      <c r="F22" s="287" t="s">
        <v>515</v>
      </c>
      <c r="G22" s="357"/>
      <c r="H22" s="267"/>
      <c r="I22" s="83">
        <v>135</v>
      </c>
      <c r="J22" s="81">
        <v>95</v>
      </c>
      <c r="K22" s="83"/>
      <c r="L22" s="83"/>
      <c r="M22" s="83"/>
      <c r="N22" s="83"/>
      <c r="O22" s="83"/>
      <c r="P22" s="83"/>
      <c r="Q22" s="83">
        <v>95</v>
      </c>
      <c r="R22" s="83">
        <v>135</v>
      </c>
      <c r="S22" s="83"/>
      <c r="T22" s="83"/>
      <c r="U22" s="83"/>
      <c r="V22" s="83"/>
      <c r="W22" s="83"/>
      <c r="X22" s="83"/>
      <c r="Y22" s="83"/>
      <c r="Z22" s="168">
        <v>200</v>
      </c>
      <c r="AA22" s="267"/>
      <c r="AB22" s="83"/>
      <c r="AC22" s="264"/>
      <c r="AD22" s="81"/>
      <c r="AE22" s="83"/>
      <c r="AF22" s="83"/>
      <c r="AG22" s="83"/>
      <c r="AH22" s="83"/>
      <c r="AI22" s="83"/>
      <c r="AJ22" s="83">
        <v>135</v>
      </c>
      <c r="AK22" s="83"/>
      <c r="AL22" s="83"/>
      <c r="AM22" s="83">
        <v>140</v>
      </c>
      <c r="AN22" s="83"/>
      <c r="AO22" s="83"/>
      <c r="AP22" s="83"/>
      <c r="AQ22" s="83"/>
      <c r="AR22" s="83"/>
      <c r="AS22" s="83"/>
      <c r="AT22" s="83"/>
      <c r="AU22" s="83"/>
      <c r="AV22" s="83"/>
      <c r="AW22" s="264"/>
      <c r="AX22" s="168"/>
      <c r="AY22" s="1239"/>
      <c r="AZ22" s="295">
        <f t="shared" si="0"/>
        <v>1005</v>
      </c>
      <c r="BA22" s="269">
        <f t="shared" si="1"/>
        <v>7</v>
      </c>
    </row>
    <row r="23" spans="1:53" ht="15.75" x14ac:dyDescent="0.25">
      <c r="A23" s="176" t="s">
        <v>52</v>
      </c>
      <c r="B23" s="166" t="s">
        <v>13</v>
      </c>
      <c r="C23" s="28" t="s">
        <v>416</v>
      </c>
      <c r="D23" s="28" t="s">
        <v>417</v>
      </c>
      <c r="E23" s="264">
        <v>2012</v>
      </c>
      <c r="F23" s="287" t="s">
        <v>515</v>
      </c>
      <c r="G23" s="357"/>
      <c r="H23" s="267">
        <v>50</v>
      </c>
      <c r="I23" s="83">
        <v>100</v>
      </c>
      <c r="J23" s="83">
        <v>60</v>
      </c>
      <c r="K23" s="83"/>
      <c r="L23" s="83"/>
      <c r="M23" s="83"/>
      <c r="N23" s="83">
        <v>38</v>
      </c>
      <c r="O23" s="83"/>
      <c r="P23" s="83"/>
      <c r="Q23" s="83"/>
      <c r="R23" s="83">
        <v>70</v>
      </c>
      <c r="S23" s="83"/>
      <c r="T23" s="83"/>
      <c r="U23" s="83"/>
      <c r="V23" s="83">
        <v>68</v>
      </c>
      <c r="W23" s="83"/>
      <c r="X23" s="83">
        <v>53</v>
      </c>
      <c r="Y23" s="83"/>
      <c r="Z23" s="168"/>
      <c r="AA23" s="267"/>
      <c r="AB23" s="83"/>
      <c r="AC23" s="264"/>
      <c r="AD23" s="81">
        <v>105</v>
      </c>
      <c r="AE23" s="83"/>
      <c r="AF23" s="83"/>
      <c r="AG23" s="83"/>
      <c r="AH23" s="83">
        <v>100</v>
      </c>
      <c r="AI23" s="83"/>
      <c r="AJ23" s="83">
        <v>100</v>
      </c>
      <c r="AK23" s="83"/>
      <c r="AL23" s="83"/>
      <c r="AM23" s="83">
        <v>120</v>
      </c>
      <c r="AN23" s="83"/>
      <c r="AO23" s="83"/>
      <c r="AP23" s="83"/>
      <c r="AQ23" s="83"/>
      <c r="AR23" s="83"/>
      <c r="AS23" s="83"/>
      <c r="AT23" s="83"/>
      <c r="AU23" s="83"/>
      <c r="AV23" s="83"/>
      <c r="AW23" s="264"/>
      <c r="AX23" s="168"/>
      <c r="AY23" s="1239">
        <v>30</v>
      </c>
      <c r="AZ23" s="295">
        <f t="shared" si="0"/>
        <v>1004</v>
      </c>
      <c r="BA23" s="269">
        <f t="shared" si="1"/>
        <v>14</v>
      </c>
    </row>
    <row r="24" spans="1:53" ht="15.75" x14ac:dyDescent="0.25">
      <c r="A24" s="176" t="s">
        <v>53</v>
      </c>
      <c r="B24" s="166" t="s">
        <v>6</v>
      </c>
      <c r="C24" s="28" t="s">
        <v>740</v>
      </c>
      <c r="D24" s="28" t="s">
        <v>171</v>
      </c>
      <c r="E24" s="264">
        <v>2014</v>
      </c>
      <c r="F24" s="311" t="s">
        <v>516</v>
      </c>
      <c r="G24" s="357"/>
      <c r="H24" s="267"/>
      <c r="I24" s="83"/>
      <c r="J24" s="81"/>
      <c r="K24" s="83"/>
      <c r="L24" s="83"/>
      <c r="M24" s="83">
        <v>68</v>
      </c>
      <c r="N24" s="83"/>
      <c r="O24" s="83"/>
      <c r="P24" s="83">
        <v>85</v>
      </c>
      <c r="Q24" s="83"/>
      <c r="R24" s="83">
        <v>51</v>
      </c>
      <c r="S24" s="83"/>
      <c r="T24" s="83">
        <v>125</v>
      </c>
      <c r="U24" s="83"/>
      <c r="V24" s="83">
        <v>29</v>
      </c>
      <c r="W24" s="83"/>
      <c r="X24" s="83"/>
      <c r="Y24" s="83"/>
      <c r="Z24" s="168"/>
      <c r="AA24" s="267"/>
      <c r="AB24" s="83">
        <v>115</v>
      </c>
      <c r="AC24" s="264"/>
      <c r="AD24" s="81">
        <v>42</v>
      </c>
      <c r="AE24" s="83"/>
      <c r="AF24" s="83"/>
      <c r="AG24" s="83">
        <v>105</v>
      </c>
      <c r="AH24" s="83">
        <v>54</v>
      </c>
      <c r="AI24" s="83">
        <v>105</v>
      </c>
      <c r="AJ24" s="83"/>
      <c r="AK24" s="83"/>
      <c r="AL24" s="83"/>
      <c r="AM24" s="83">
        <v>72</v>
      </c>
      <c r="AN24" s="83"/>
      <c r="AO24" s="83"/>
      <c r="AP24" s="83"/>
      <c r="AQ24" s="83"/>
      <c r="AR24" s="83"/>
      <c r="AS24" s="83"/>
      <c r="AT24" s="83"/>
      <c r="AU24" s="83"/>
      <c r="AV24" s="83"/>
      <c r="AW24" s="264"/>
      <c r="AX24" s="168"/>
      <c r="AY24" s="1239">
        <v>20</v>
      </c>
      <c r="AZ24" s="295">
        <f t="shared" si="0"/>
        <v>981</v>
      </c>
      <c r="BA24" s="269">
        <f t="shared" si="1"/>
        <v>13</v>
      </c>
    </row>
    <row r="25" spans="1:53" ht="15.75" x14ac:dyDescent="0.25">
      <c r="A25" s="176" t="s">
        <v>54</v>
      </c>
      <c r="B25" s="166" t="s">
        <v>23</v>
      </c>
      <c r="C25" s="28" t="s">
        <v>127</v>
      </c>
      <c r="D25" s="28" t="s">
        <v>128</v>
      </c>
      <c r="E25" s="264">
        <v>2009</v>
      </c>
      <c r="F25" s="287" t="s">
        <v>515</v>
      </c>
      <c r="G25" s="357"/>
      <c r="H25" s="267"/>
      <c r="I25" s="83"/>
      <c r="J25" s="81">
        <v>135</v>
      </c>
      <c r="K25" s="83"/>
      <c r="L25" s="83"/>
      <c r="M25" s="83"/>
      <c r="N25" s="83"/>
      <c r="O25" s="83"/>
      <c r="P25" s="83"/>
      <c r="Q25" s="83">
        <v>200</v>
      </c>
      <c r="R25" s="83"/>
      <c r="S25" s="83"/>
      <c r="T25" s="83"/>
      <c r="U25" s="83"/>
      <c r="V25" s="83"/>
      <c r="W25" s="83"/>
      <c r="X25" s="83"/>
      <c r="Y25" s="83">
        <v>150</v>
      </c>
      <c r="Z25" s="168"/>
      <c r="AA25" s="283"/>
      <c r="AB25" s="84"/>
      <c r="AC25" s="265"/>
      <c r="AD25" s="82"/>
      <c r="AE25" s="83">
        <v>170</v>
      </c>
      <c r="AF25" s="84"/>
      <c r="AG25" s="84"/>
      <c r="AH25" s="84"/>
      <c r="AI25" s="84"/>
      <c r="AJ25" s="84"/>
      <c r="AK25" s="83">
        <v>150</v>
      </c>
      <c r="AL25" s="83">
        <v>77</v>
      </c>
      <c r="AM25" s="83"/>
      <c r="AN25" s="83"/>
      <c r="AO25" s="83"/>
      <c r="AP25" s="84"/>
      <c r="AQ25" s="84"/>
      <c r="AR25" s="84"/>
      <c r="AS25" s="84"/>
      <c r="AT25" s="84"/>
      <c r="AU25" s="84"/>
      <c r="AV25" s="84"/>
      <c r="AW25" s="265"/>
      <c r="AX25" s="169"/>
      <c r="AY25" s="295"/>
      <c r="AZ25" s="295">
        <f t="shared" si="0"/>
        <v>942</v>
      </c>
      <c r="BA25" s="269">
        <f t="shared" si="1"/>
        <v>6</v>
      </c>
    </row>
    <row r="26" spans="1:53" ht="15.75" x14ac:dyDescent="0.25">
      <c r="A26" s="176" t="s">
        <v>55</v>
      </c>
      <c r="B26" s="165" t="s">
        <v>376</v>
      </c>
      <c r="C26" s="85" t="s">
        <v>362</v>
      </c>
      <c r="D26" s="85" t="s">
        <v>363</v>
      </c>
      <c r="E26" s="265">
        <v>2013</v>
      </c>
      <c r="F26" s="269" t="s">
        <v>515</v>
      </c>
      <c r="G26" s="357"/>
      <c r="H26" s="267">
        <v>29</v>
      </c>
      <c r="I26" s="83">
        <v>70</v>
      </c>
      <c r="J26" s="84"/>
      <c r="K26" s="83"/>
      <c r="L26" s="84"/>
      <c r="M26" s="83"/>
      <c r="N26" s="83"/>
      <c r="O26" s="83"/>
      <c r="P26" s="83">
        <v>105</v>
      </c>
      <c r="Q26" s="83"/>
      <c r="R26" s="83"/>
      <c r="S26" s="84"/>
      <c r="T26" s="83"/>
      <c r="U26" s="83"/>
      <c r="V26" s="83"/>
      <c r="W26" s="83"/>
      <c r="X26" s="84"/>
      <c r="Y26" s="84"/>
      <c r="Z26" s="169"/>
      <c r="AA26" s="283"/>
      <c r="AB26" s="84">
        <v>150</v>
      </c>
      <c r="AC26" s="265"/>
      <c r="AD26" s="82">
        <v>75</v>
      </c>
      <c r="AE26" s="84"/>
      <c r="AF26" s="84"/>
      <c r="AG26" s="84"/>
      <c r="AH26" s="84"/>
      <c r="AI26" s="84"/>
      <c r="AJ26" s="84">
        <v>63</v>
      </c>
      <c r="AK26" s="84"/>
      <c r="AL26" s="84"/>
      <c r="AM26" s="84">
        <v>210</v>
      </c>
      <c r="AN26" s="84"/>
      <c r="AO26" s="84"/>
      <c r="AP26" s="84"/>
      <c r="AQ26" s="84"/>
      <c r="AR26" s="84"/>
      <c r="AS26" s="84"/>
      <c r="AT26" s="84"/>
      <c r="AU26" s="84"/>
      <c r="AV26" s="84"/>
      <c r="AW26" s="265"/>
      <c r="AX26" s="169"/>
      <c r="AY26" s="295">
        <v>30</v>
      </c>
      <c r="AZ26" s="295">
        <f t="shared" si="0"/>
        <v>802</v>
      </c>
      <c r="BA26" s="269">
        <f t="shared" si="1"/>
        <v>10</v>
      </c>
    </row>
    <row r="27" spans="1:53" ht="15.75" x14ac:dyDescent="0.25">
      <c r="A27" s="176" t="s">
        <v>56</v>
      </c>
      <c r="B27" s="166" t="s">
        <v>13</v>
      </c>
      <c r="C27" s="28" t="s">
        <v>116</v>
      </c>
      <c r="D27" s="28" t="s">
        <v>128</v>
      </c>
      <c r="E27" s="264">
        <v>2009</v>
      </c>
      <c r="F27" s="287" t="s">
        <v>515</v>
      </c>
      <c r="G27" s="357"/>
      <c r="H27" s="267"/>
      <c r="I27" s="83"/>
      <c r="J27" s="81">
        <v>150</v>
      </c>
      <c r="K27" s="83"/>
      <c r="L27" s="83"/>
      <c r="M27" s="83"/>
      <c r="N27" s="83"/>
      <c r="O27" s="83"/>
      <c r="P27" s="83"/>
      <c r="Q27" s="83">
        <v>105</v>
      </c>
      <c r="R27" s="83"/>
      <c r="S27" s="83"/>
      <c r="T27" s="83"/>
      <c r="U27" s="83"/>
      <c r="V27" s="83"/>
      <c r="W27" s="83"/>
      <c r="X27" s="83"/>
      <c r="Y27" s="83">
        <v>95</v>
      </c>
      <c r="Z27" s="168"/>
      <c r="AA27" s="267"/>
      <c r="AB27" s="83"/>
      <c r="AC27" s="264"/>
      <c r="AD27" s="81"/>
      <c r="AE27" s="83">
        <v>135</v>
      </c>
      <c r="AF27" s="83"/>
      <c r="AG27" s="83"/>
      <c r="AH27" s="83"/>
      <c r="AI27" s="83"/>
      <c r="AJ27" s="83"/>
      <c r="AK27" s="83">
        <v>105</v>
      </c>
      <c r="AL27" s="83">
        <v>120</v>
      </c>
      <c r="AM27" s="83"/>
      <c r="AN27" s="83"/>
      <c r="AO27" s="83"/>
      <c r="AP27" s="83"/>
      <c r="AQ27" s="83"/>
      <c r="AR27" s="83"/>
      <c r="AS27" s="83"/>
      <c r="AT27" s="83"/>
      <c r="AU27" s="83"/>
      <c r="AV27" s="83"/>
      <c r="AW27" s="264"/>
      <c r="AX27" s="168"/>
      <c r="AY27" s="1239">
        <v>10</v>
      </c>
      <c r="AZ27" s="295">
        <f t="shared" si="0"/>
        <v>780</v>
      </c>
      <c r="BA27" s="269">
        <f t="shared" si="1"/>
        <v>7</v>
      </c>
    </row>
    <row r="28" spans="1:53" ht="15.75" x14ac:dyDescent="0.25">
      <c r="A28" s="176" t="s">
        <v>57</v>
      </c>
      <c r="B28" s="166" t="s">
        <v>71</v>
      </c>
      <c r="C28" s="28" t="s">
        <v>707</v>
      </c>
      <c r="D28" s="28" t="s">
        <v>81</v>
      </c>
      <c r="E28" s="264">
        <v>2016</v>
      </c>
      <c r="F28" s="287" t="s">
        <v>515</v>
      </c>
      <c r="G28" s="357">
        <v>75</v>
      </c>
      <c r="H28" s="267"/>
      <c r="I28" s="83"/>
      <c r="J28" s="81"/>
      <c r="K28" s="83">
        <v>150</v>
      </c>
      <c r="L28" s="83"/>
      <c r="M28" s="83">
        <v>75</v>
      </c>
      <c r="N28" s="83"/>
      <c r="O28" s="83">
        <v>115</v>
      </c>
      <c r="P28" s="83"/>
      <c r="Q28" s="83"/>
      <c r="R28" s="83"/>
      <c r="S28" s="83">
        <v>135</v>
      </c>
      <c r="T28" s="83"/>
      <c r="U28" s="83"/>
      <c r="V28" s="83"/>
      <c r="W28" s="83"/>
      <c r="X28" s="83"/>
      <c r="Y28" s="83"/>
      <c r="Z28" s="168"/>
      <c r="AA28" s="267">
        <v>125</v>
      </c>
      <c r="AB28" s="83"/>
      <c r="AC28" s="264"/>
      <c r="AD28" s="81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264"/>
      <c r="AX28" s="168"/>
      <c r="AY28" s="1239">
        <v>40</v>
      </c>
      <c r="AZ28" s="295">
        <f t="shared" si="0"/>
        <v>775</v>
      </c>
      <c r="BA28" s="269">
        <f t="shared" si="1"/>
        <v>10</v>
      </c>
    </row>
    <row r="29" spans="1:53" ht="15.75" x14ac:dyDescent="0.25">
      <c r="A29" s="176" t="s">
        <v>58</v>
      </c>
      <c r="B29" s="166" t="s">
        <v>23</v>
      </c>
      <c r="C29" s="28" t="s">
        <v>153</v>
      </c>
      <c r="D29" s="28" t="s">
        <v>115</v>
      </c>
      <c r="E29" s="264">
        <v>2013</v>
      </c>
      <c r="F29" s="287" t="s">
        <v>515</v>
      </c>
      <c r="G29" s="357"/>
      <c r="H29" s="267">
        <v>27</v>
      </c>
      <c r="I29" s="83">
        <v>22</v>
      </c>
      <c r="J29" s="81"/>
      <c r="K29" s="83"/>
      <c r="L29" s="83">
        <v>150</v>
      </c>
      <c r="M29" s="83"/>
      <c r="N29" s="83"/>
      <c r="O29" s="83"/>
      <c r="P29" s="83"/>
      <c r="Q29" s="83"/>
      <c r="R29" s="83"/>
      <c r="S29" s="83"/>
      <c r="T29" s="83">
        <v>115</v>
      </c>
      <c r="U29" s="83"/>
      <c r="V29" s="83">
        <v>35</v>
      </c>
      <c r="W29" s="83"/>
      <c r="X29" s="83">
        <v>23</v>
      </c>
      <c r="Y29" s="83"/>
      <c r="Z29" s="168"/>
      <c r="AA29" s="267"/>
      <c r="AB29" s="83"/>
      <c r="AC29" s="264">
        <v>115</v>
      </c>
      <c r="AD29" s="81"/>
      <c r="AE29" s="83"/>
      <c r="AF29" s="83"/>
      <c r="AG29" s="83"/>
      <c r="AH29" s="83"/>
      <c r="AI29" s="83">
        <v>125</v>
      </c>
      <c r="AJ29" s="83"/>
      <c r="AK29" s="83"/>
      <c r="AL29" s="83"/>
      <c r="AM29" s="83">
        <v>59</v>
      </c>
      <c r="AN29" s="83"/>
      <c r="AO29" s="83"/>
      <c r="AP29" s="83"/>
      <c r="AQ29" s="83"/>
      <c r="AR29" s="83"/>
      <c r="AS29" s="83"/>
      <c r="AT29" s="83"/>
      <c r="AU29" s="83"/>
      <c r="AV29" s="83"/>
      <c r="AW29" s="264"/>
      <c r="AX29" s="168"/>
      <c r="AY29" s="1239">
        <v>10</v>
      </c>
      <c r="AZ29" s="295">
        <f t="shared" si="0"/>
        <v>771</v>
      </c>
      <c r="BA29" s="269">
        <f t="shared" si="1"/>
        <v>10</v>
      </c>
    </row>
    <row r="30" spans="1:53" ht="15.75" x14ac:dyDescent="0.25">
      <c r="A30" s="176" t="s">
        <v>59</v>
      </c>
      <c r="B30" s="166" t="s">
        <v>11</v>
      </c>
      <c r="C30" s="28" t="s">
        <v>878</v>
      </c>
      <c r="D30" s="28" t="s">
        <v>176</v>
      </c>
      <c r="E30" s="264">
        <v>2014</v>
      </c>
      <c r="F30" s="287" t="s">
        <v>515</v>
      </c>
      <c r="G30" s="357"/>
      <c r="H30" s="267"/>
      <c r="I30" s="83"/>
      <c r="J30" s="81"/>
      <c r="K30" s="83"/>
      <c r="L30" s="83"/>
      <c r="M30" s="83">
        <v>38</v>
      </c>
      <c r="N30" s="83"/>
      <c r="O30" s="83">
        <v>90</v>
      </c>
      <c r="P30" s="83"/>
      <c r="Q30" s="83"/>
      <c r="R30" s="83"/>
      <c r="S30" s="83"/>
      <c r="T30" s="83">
        <v>95</v>
      </c>
      <c r="U30" s="83">
        <v>43</v>
      </c>
      <c r="V30" s="83"/>
      <c r="W30" s="83">
        <v>58</v>
      </c>
      <c r="X30" s="83"/>
      <c r="Y30" s="83"/>
      <c r="Z30" s="168"/>
      <c r="AA30" s="267"/>
      <c r="AB30" s="83">
        <v>85</v>
      </c>
      <c r="AC30" s="264">
        <v>105</v>
      </c>
      <c r="AD30" s="81"/>
      <c r="AE30" s="83"/>
      <c r="AF30" s="83"/>
      <c r="AG30" s="83">
        <v>75</v>
      </c>
      <c r="AH30" s="83">
        <v>39</v>
      </c>
      <c r="AI30" s="83"/>
      <c r="AJ30" s="83"/>
      <c r="AK30" s="83"/>
      <c r="AL30" s="83"/>
      <c r="AM30" s="83">
        <v>26</v>
      </c>
      <c r="AN30" s="83"/>
      <c r="AO30" s="83"/>
      <c r="AP30" s="83"/>
      <c r="AQ30" s="83"/>
      <c r="AR30" s="83"/>
      <c r="AS30" s="83"/>
      <c r="AT30" s="83"/>
      <c r="AU30" s="83"/>
      <c r="AV30" s="83"/>
      <c r="AW30" s="264"/>
      <c r="AX30" s="168"/>
      <c r="AY30" s="1239"/>
      <c r="AZ30" s="295">
        <f t="shared" si="0"/>
        <v>754</v>
      </c>
      <c r="BA30" s="269">
        <f t="shared" si="1"/>
        <v>10</v>
      </c>
    </row>
    <row r="31" spans="1:53" ht="15.75" x14ac:dyDescent="0.25">
      <c r="A31" s="176" t="s">
        <v>60</v>
      </c>
      <c r="B31" s="166" t="s">
        <v>71</v>
      </c>
      <c r="C31" s="28" t="s">
        <v>569</v>
      </c>
      <c r="D31" s="28" t="s">
        <v>67</v>
      </c>
      <c r="E31" s="264">
        <v>2012</v>
      </c>
      <c r="F31" s="287" t="s">
        <v>515</v>
      </c>
      <c r="G31" s="357"/>
      <c r="H31" s="267"/>
      <c r="I31" s="83"/>
      <c r="J31" s="81"/>
      <c r="K31" s="83"/>
      <c r="L31" s="83"/>
      <c r="M31" s="83"/>
      <c r="N31" s="83"/>
      <c r="O31" s="83"/>
      <c r="P31" s="83"/>
      <c r="Q31" s="83">
        <v>170</v>
      </c>
      <c r="R31" s="83"/>
      <c r="S31" s="83"/>
      <c r="T31" s="83"/>
      <c r="U31" s="83"/>
      <c r="V31" s="83"/>
      <c r="W31" s="83"/>
      <c r="X31" s="83"/>
      <c r="Y31" s="83">
        <v>135</v>
      </c>
      <c r="Z31" s="168"/>
      <c r="AA31" s="267"/>
      <c r="AB31" s="83"/>
      <c r="AC31" s="264"/>
      <c r="AD31" s="81"/>
      <c r="AE31" s="83"/>
      <c r="AF31" s="83"/>
      <c r="AG31" s="83"/>
      <c r="AH31" s="83"/>
      <c r="AI31" s="83"/>
      <c r="AJ31" s="83"/>
      <c r="AK31" s="83">
        <v>200</v>
      </c>
      <c r="AL31" s="83">
        <v>165</v>
      </c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264"/>
      <c r="AX31" s="168"/>
      <c r="AY31" s="1239">
        <v>30</v>
      </c>
      <c r="AZ31" s="295">
        <f t="shared" si="0"/>
        <v>740</v>
      </c>
      <c r="BA31" s="269">
        <f t="shared" si="1"/>
        <v>7</v>
      </c>
    </row>
    <row r="32" spans="1:53" ht="15.75" x14ac:dyDescent="0.25">
      <c r="A32" s="176" t="s">
        <v>61</v>
      </c>
      <c r="B32" s="166" t="s">
        <v>10</v>
      </c>
      <c r="C32" s="28" t="s">
        <v>871</v>
      </c>
      <c r="D32" s="28" t="s">
        <v>138</v>
      </c>
      <c r="E32" s="264">
        <v>2014</v>
      </c>
      <c r="F32" s="287" t="s">
        <v>515</v>
      </c>
      <c r="G32" s="357"/>
      <c r="H32" s="267"/>
      <c r="I32" s="83"/>
      <c r="J32" s="81"/>
      <c r="K32" s="83"/>
      <c r="L32" s="83">
        <v>90</v>
      </c>
      <c r="M32" s="83">
        <v>35</v>
      </c>
      <c r="N32" s="83"/>
      <c r="O32" s="83"/>
      <c r="P32" s="83">
        <v>57</v>
      </c>
      <c r="Q32" s="83"/>
      <c r="R32" s="83"/>
      <c r="S32" s="83"/>
      <c r="T32" s="83"/>
      <c r="U32" s="83">
        <v>33</v>
      </c>
      <c r="V32" s="83"/>
      <c r="W32" s="83">
        <v>40</v>
      </c>
      <c r="X32" s="83"/>
      <c r="Y32" s="83"/>
      <c r="Z32" s="168"/>
      <c r="AA32" s="267"/>
      <c r="AB32" s="83">
        <v>75</v>
      </c>
      <c r="AC32" s="264">
        <v>75</v>
      </c>
      <c r="AD32" s="81"/>
      <c r="AE32" s="83"/>
      <c r="AF32" s="83"/>
      <c r="AG32" s="83">
        <v>100</v>
      </c>
      <c r="AH32" s="83"/>
      <c r="AI32" s="83">
        <v>75</v>
      </c>
      <c r="AJ32" s="83"/>
      <c r="AK32" s="83"/>
      <c r="AL32" s="83"/>
      <c r="AM32" s="83">
        <v>36</v>
      </c>
      <c r="AN32" s="83"/>
      <c r="AO32" s="83"/>
      <c r="AP32" s="83"/>
      <c r="AQ32" s="83"/>
      <c r="AR32" s="83"/>
      <c r="AS32" s="83"/>
      <c r="AT32" s="83"/>
      <c r="AU32" s="83"/>
      <c r="AV32" s="83"/>
      <c r="AW32" s="264"/>
      <c r="AX32" s="168"/>
      <c r="AY32" s="1239">
        <v>10</v>
      </c>
      <c r="AZ32" s="295">
        <f t="shared" si="0"/>
        <v>726</v>
      </c>
      <c r="BA32" s="269">
        <f t="shared" si="1"/>
        <v>11</v>
      </c>
    </row>
    <row r="33" spans="1:53" ht="15.75" x14ac:dyDescent="0.25">
      <c r="A33" s="176" t="s">
        <v>62</v>
      </c>
      <c r="B33" s="166" t="s">
        <v>93</v>
      </c>
      <c r="C33" s="28" t="s">
        <v>134</v>
      </c>
      <c r="D33" s="28" t="s">
        <v>70</v>
      </c>
      <c r="E33" s="264">
        <v>2009</v>
      </c>
      <c r="F33" s="287" t="s">
        <v>515</v>
      </c>
      <c r="G33" s="357"/>
      <c r="H33" s="283"/>
      <c r="I33" s="83"/>
      <c r="J33" s="81">
        <v>125</v>
      </c>
      <c r="K33" s="83"/>
      <c r="L33" s="83"/>
      <c r="M33" s="83"/>
      <c r="N33" s="83"/>
      <c r="O33" s="83"/>
      <c r="P33" s="83"/>
      <c r="Q33" s="83">
        <v>115</v>
      </c>
      <c r="R33" s="83"/>
      <c r="S33" s="83"/>
      <c r="T33" s="83">
        <v>200</v>
      </c>
      <c r="U33" s="83"/>
      <c r="V33" s="83"/>
      <c r="W33" s="83"/>
      <c r="X33" s="83"/>
      <c r="Y33" s="83">
        <v>115</v>
      </c>
      <c r="Z33" s="168"/>
      <c r="AA33" s="267"/>
      <c r="AB33" s="83"/>
      <c r="AC33" s="264"/>
      <c r="AD33" s="81"/>
      <c r="AE33" s="83"/>
      <c r="AF33" s="83"/>
      <c r="AG33" s="83"/>
      <c r="AH33" s="83"/>
      <c r="AI33" s="83"/>
      <c r="AJ33" s="83"/>
      <c r="AK33" s="83"/>
      <c r="AL33" s="83">
        <v>113</v>
      </c>
      <c r="AM33" s="83"/>
      <c r="AN33" s="83"/>
      <c r="AO33" s="83"/>
      <c r="AP33" s="83"/>
      <c r="AQ33" s="83"/>
      <c r="AR33" s="83"/>
      <c r="AS33" s="83"/>
      <c r="AT33" s="83"/>
      <c r="AU33" s="83"/>
      <c r="AV33" s="83"/>
      <c r="AW33" s="264"/>
      <c r="AX33" s="168"/>
      <c r="AY33" s="1239"/>
      <c r="AZ33" s="295">
        <f t="shared" si="0"/>
        <v>718</v>
      </c>
      <c r="BA33" s="269">
        <f t="shared" si="1"/>
        <v>5</v>
      </c>
    </row>
    <row r="34" spans="1:53" ht="15.75" x14ac:dyDescent="0.25">
      <c r="A34" s="176" t="s">
        <v>63</v>
      </c>
      <c r="B34" s="166" t="s">
        <v>10</v>
      </c>
      <c r="C34" s="28" t="s">
        <v>715</v>
      </c>
      <c r="D34" s="28" t="s">
        <v>138</v>
      </c>
      <c r="E34" s="264">
        <v>2011</v>
      </c>
      <c r="F34" s="287" t="s">
        <v>515</v>
      </c>
      <c r="G34" s="357"/>
      <c r="H34" s="267"/>
      <c r="I34" s="83">
        <v>60</v>
      </c>
      <c r="J34" s="81">
        <v>42</v>
      </c>
      <c r="K34" s="83"/>
      <c r="L34" s="83"/>
      <c r="M34" s="83"/>
      <c r="N34" s="83">
        <v>45</v>
      </c>
      <c r="O34" s="83"/>
      <c r="P34" s="83"/>
      <c r="Q34" s="83">
        <v>65</v>
      </c>
      <c r="R34" s="83">
        <v>80</v>
      </c>
      <c r="S34" s="83"/>
      <c r="T34" s="83"/>
      <c r="U34" s="83"/>
      <c r="V34" s="83">
        <v>43</v>
      </c>
      <c r="W34" s="83"/>
      <c r="X34" s="83">
        <v>85</v>
      </c>
      <c r="Y34" s="83"/>
      <c r="Z34" s="168">
        <v>80</v>
      </c>
      <c r="AA34" s="267"/>
      <c r="AB34" s="83"/>
      <c r="AC34" s="264"/>
      <c r="AD34" s="81"/>
      <c r="AE34" s="83"/>
      <c r="AF34" s="83"/>
      <c r="AG34" s="83"/>
      <c r="AH34" s="83"/>
      <c r="AI34" s="83"/>
      <c r="AJ34" s="83">
        <v>63</v>
      </c>
      <c r="AK34" s="83"/>
      <c r="AL34" s="83"/>
      <c r="AM34" s="83">
        <v>39</v>
      </c>
      <c r="AN34" s="83"/>
      <c r="AO34" s="83"/>
      <c r="AP34" s="83"/>
      <c r="AQ34" s="83"/>
      <c r="AR34" s="83"/>
      <c r="AS34" s="83"/>
      <c r="AT34" s="83"/>
      <c r="AU34" s="83"/>
      <c r="AV34" s="83"/>
      <c r="AW34" s="264"/>
      <c r="AX34" s="168"/>
      <c r="AY34" s="1239">
        <v>10</v>
      </c>
      <c r="AZ34" s="295">
        <f t="shared" si="0"/>
        <v>712</v>
      </c>
      <c r="BA34" s="269">
        <f t="shared" si="1"/>
        <v>11</v>
      </c>
    </row>
    <row r="35" spans="1:53" ht="15.75" x14ac:dyDescent="0.25">
      <c r="A35" s="176" t="s">
        <v>64</v>
      </c>
      <c r="B35" s="166" t="s">
        <v>10</v>
      </c>
      <c r="C35" s="28" t="s">
        <v>534</v>
      </c>
      <c r="D35" s="28" t="s">
        <v>115</v>
      </c>
      <c r="E35" s="264">
        <v>2018</v>
      </c>
      <c r="F35" s="287" t="s">
        <v>515</v>
      </c>
      <c r="G35" s="357"/>
      <c r="H35" s="267"/>
      <c r="I35" s="83">
        <v>16</v>
      </c>
      <c r="J35" s="81"/>
      <c r="K35" s="83">
        <v>105</v>
      </c>
      <c r="L35" s="83"/>
      <c r="M35" s="83">
        <v>40</v>
      </c>
      <c r="N35" s="83"/>
      <c r="O35" s="83">
        <v>100</v>
      </c>
      <c r="P35" s="83"/>
      <c r="Q35" s="83"/>
      <c r="R35" s="83"/>
      <c r="S35" s="83"/>
      <c r="T35" s="83"/>
      <c r="U35" s="83">
        <v>23</v>
      </c>
      <c r="V35" s="83"/>
      <c r="W35" s="83">
        <v>26</v>
      </c>
      <c r="X35" s="83"/>
      <c r="Y35" s="83"/>
      <c r="Z35" s="168"/>
      <c r="AA35" s="267">
        <v>90</v>
      </c>
      <c r="AB35" s="83"/>
      <c r="AC35" s="264">
        <v>51</v>
      </c>
      <c r="AD35" s="81"/>
      <c r="AE35" s="83"/>
      <c r="AF35" s="83">
        <v>105</v>
      </c>
      <c r="AG35" s="83"/>
      <c r="AH35" s="83"/>
      <c r="AI35" s="83">
        <v>30</v>
      </c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264"/>
      <c r="AX35" s="168"/>
      <c r="AY35" s="1239">
        <v>20</v>
      </c>
      <c r="AZ35" s="295">
        <f t="shared" si="0"/>
        <v>706</v>
      </c>
      <c r="BA35" s="269">
        <f t="shared" si="1"/>
        <v>12</v>
      </c>
    </row>
    <row r="36" spans="1:53" ht="15.75" x14ac:dyDescent="0.25">
      <c r="A36" s="176" t="s">
        <v>98</v>
      </c>
      <c r="B36" s="166" t="s">
        <v>14</v>
      </c>
      <c r="C36" s="28" t="s">
        <v>157</v>
      </c>
      <c r="D36" s="28" t="s">
        <v>97</v>
      </c>
      <c r="E36" s="264">
        <v>2011</v>
      </c>
      <c r="F36" s="287" t="s">
        <v>515</v>
      </c>
      <c r="G36" s="357"/>
      <c r="H36" s="267"/>
      <c r="I36" s="83">
        <v>150</v>
      </c>
      <c r="J36" s="81"/>
      <c r="K36" s="83"/>
      <c r="L36" s="83"/>
      <c r="M36" s="83"/>
      <c r="N36" s="83"/>
      <c r="O36" s="83"/>
      <c r="P36" s="83"/>
      <c r="Q36" s="83"/>
      <c r="R36" s="83">
        <v>150</v>
      </c>
      <c r="S36" s="83"/>
      <c r="T36" s="83"/>
      <c r="U36" s="83"/>
      <c r="V36" s="83"/>
      <c r="W36" s="83"/>
      <c r="X36" s="83"/>
      <c r="Y36" s="83"/>
      <c r="Z36" s="168">
        <v>135</v>
      </c>
      <c r="AA36" s="267"/>
      <c r="AB36" s="83"/>
      <c r="AC36" s="264"/>
      <c r="AD36" s="81"/>
      <c r="AE36" s="83"/>
      <c r="AF36" s="83"/>
      <c r="AG36" s="83"/>
      <c r="AH36" s="83"/>
      <c r="AI36" s="83"/>
      <c r="AJ36" s="83"/>
      <c r="AK36" s="83"/>
      <c r="AL36" s="83"/>
      <c r="AM36" s="83">
        <v>210</v>
      </c>
      <c r="AN36" s="83"/>
      <c r="AO36" s="83"/>
      <c r="AP36" s="83"/>
      <c r="AQ36" s="83"/>
      <c r="AR36" s="83"/>
      <c r="AS36" s="83"/>
      <c r="AT36" s="83"/>
      <c r="AU36" s="83"/>
      <c r="AV36" s="83"/>
      <c r="AW36" s="264"/>
      <c r="AX36" s="168"/>
      <c r="AY36" s="1239"/>
      <c r="AZ36" s="295">
        <f t="shared" si="0"/>
        <v>685</v>
      </c>
      <c r="BA36" s="269">
        <f t="shared" si="1"/>
        <v>4</v>
      </c>
    </row>
    <row r="37" spans="1:53" ht="15.75" x14ac:dyDescent="0.25">
      <c r="A37" s="176" t="s">
        <v>99</v>
      </c>
      <c r="B37" s="166" t="s">
        <v>13</v>
      </c>
      <c r="C37" s="28" t="s">
        <v>535</v>
      </c>
      <c r="D37" s="28" t="s">
        <v>70</v>
      </c>
      <c r="E37" s="264">
        <v>2016</v>
      </c>
      <c r="F37" s="287" t="s">
        <v>515</v>
      </c>
      <c r="G37" s="357">
        <v>58</v>
      </c>
      <c r="H37" s="267"/>
      <c r="I37" s="83">
        <v>36</v>
      </c>
      <c r="J37" s="81"/>
      <c r="K37" s="83">
        <v>115</v>
      </c>
      <c r="L37" s="83"/>
      <c r="M37" s="83"/>
      <c r="N37" s="83"/>
      <c r="O37" s="83">
        <v>135</v>
      </c>
      <c r="P37" s="83"/>
      <c r="Q37" s="83"/>
      <c r="R37" s="83"/>
      <c r="S37" s="83">
        <v>100</v>
      </c>
      <c r="T37" s="83"/>
      <c r="U37" s="83"/>
      <c r="V37" s="83"/>
      <c r="W37" s="83">
        <v>35</v>
      </c>
      <c r="X37" s="83"/>
      <c r="Y37" s="83"/>
      <c r="Z37" s="168"/>
      <c r="AA37" s="267"/>
      <c r="AB37" s="83"/>
      <c r="AC37" s="264"/>
      <c r="AD37" s="81"/>
      <c r="AE37" s="83"/>
      <c r="AF37" s="83">
        <v>135</v>
      </c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264"/>
      <c r="AX37" s="168"/>
      <c r="AY37" s="1239"/>
      <c r="AZ37" s="295">
        <f t="shared" si="0"/>
        <v>684</v>
      </c>
      <c r="BA37" s="269">
        <f t="shared" si="1"/>
        <v>7</v>
      </c>
    </row>
    <row r="38" spans="1:53" ht="15.75" x14ac:dyDescent="0.25">
      <c r="A38" s="176" t="s">
        <v>100</v>
      </c>
      <c r="B38" s="297" t="s">
        <v>676</v>
      </c>
      <c r="C38" s="175" t="s">
        <v>471</v>
      </c>
      <c r="D38" s="175" t="s">
        <v>82</v>
      </c>
      <c r="E38" s="264">
        <v>2014</v>
      </c>
      <c r="F38" s="287" t="s">
        <v>515</v>
      </c>
      <c r="G38" s="166"/>
      <c r="H38" s="288"/>
      <c r="I38" s="83">
        <v>54</v>
      </c>
      <c r="J38" s="82"/>
      <c r="K38" s="83"/>
      <c r="L38" s="83">
        <v>135</v>
      </c>
      <c r="M38" s="83"/>
      <c r="N38" s="83"/>
      <c r="O38" s="83"/>
      <c r="P38" s="83">
        <v>135</v>
      </c>
      <c r="Q38" s="83"/>
      <c r="R38" s="83"/>
      <c r="S38" s="83"/>
      <c r="T38" s="83"/>
      <c r="U38" s="83"/>
      <c r="V38" s="83"/>
      <c r="W38" s="83"/>
      <c r="X38" s="83"/>
      <c r="Y38" s="83"/>
      <c r="Z38" s="168"/>
      <c r="AA38" s="267"/>
      <c r="AB38" s="83">
        <v>135</v>
      </c>
      <c r="AC38" s="264"/>
      <c r="AD38" s="81"/>
      <c r="AE38" s="83"/>
      <c r="AF38" s="83"/>
      <c r="AG38" s="83">
        <v>135</v>
      </c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3"/>
      <c r="AS38" s="83"/>
      <c r="AT38" s="83"/>
      <c r="AU38" s="83"/>
      <c r="AV38" s="83"/>
      <c r="AW38" s="264"/>
      <c r="AX38" s="168"/>
      <c r="AY38" s="1239"/>
      <c r="AZ38" s="295">
        <f t="shared" si="0"/>
        <v>644</v>
      </c>
      <c r="BA38" s="269">
        <f t="shared" si="1"/>
        <v>5</v>
      </c>
    </row>
    <row r="39" spans="1:53" ht="15.75" x14ac:dyDescent="0.25">
      <c r="A39" s="176" t="s">
        <v>101</v>
      </c>
      <c r="B39" s="165" t="s">
        <v>10</v>
      </c>
      <c r="C39" s="85" t="s">
        <v>708</v>
      </c>
      <c r="D39" s="85" t="s">
        <v>709</v>
      </c>
      <c r="E39" s="265">
        <v>2017</v>
      </c>
      <c r="F39" s="269" t="s">
        <v>515</v>
      </c>
      <c r="G39" s="358"/>
      <c r="H39" s="283"/>
      <c r="I39" s="84"/>
      <c r="J39" s="82"/>
      <c r="K39" s="84">
        <v>100</v>
      </c>
      <c r="L39" s="84"/>
      <c r="M39" s="84">
        <v>26</v>
      </c>
      <c r="N39" s="84"/>
      <c r="O39" s="84">
        <v>75</v>
      </c>
      <c r="P39" s="84"/>
      <c r="Q39" s="84"/>
      <c r="R39" s="84"/>
      <c r="S39" s="84">
        <v>85</v>
      </c>
      <c r="T39" s="84"/>
      <c r="U39" s="84">
        <v>35</v>
      </c>
      <c r="V39" s="84"/>
      <c r="W39" s="84">
        <v>23</v>
      </c>
      <c r="X39" s="84"/>
      <c r="Y39" s="84"/>
      <c r="Z39" s="169"/>
      <c r="AA39" s="267">
        <v>85</v>
      </c>
      <c r="AB39" s="83"/>
      <c r="AC39" s="264"/>
      <c r="AD39" s="81"/>
      <c r="AE39" s="83"/>
      <c r="AF39" s="83">
        <v>95</v>
      </c>
      <c r="AG39" s="83"/>
      <c r="AH39" s="83"/>
      <c r="AI39" s="83">
        <v>28</v>
      </c>
      <c r="AJ39" s="83"/>
      <c r="AK39" s="83"/>
      <c r="AL39" s="83"/>
      <c r="AM39" s="83"/>
      <c r="AN39" s="83"/>
      <c r="AO39" s="83"/>
      <c r="AP39" s="83"/>
      <c r="AQ39" s="83"/>
      <c r="AR39" s="83"/>
      <c r="AS39" s="83"/>
      <c r="AT39" s="83"/>
      <c r="AU39" s="83"/>
      <c r="AV39" s="83"/>
      <c r="AW39" s="264"/>
      <c r="AX39" s="168"/>
      <c r="AY39" s="1239"/>
      <c r="AZ39" s="295">
        <f t="shared" si="0"/>
        <v>642</v>
      </c>
      <c r="BA39" s="269">
        <f t="shared" si="1"/>
        <v>9</v>
      </c>
    </row>
    <row r="40" spans="1:53" ht="15.75" x14ac:dyDescent="0.25">
      <c r="A40" s="176" t="s">
        <v>102</v>
      </c>
      <c r="B40" s="165" t="s">
        <v>676</v>
      </c>
      <c r="C40" s="85" t="s">
        <v>470</v>
      </c>
      <c r="D40" s="85" t="s">
        <v>133</v>
      </c>
      <c r="E40" s="265">
        <v>2014</v>
      </c>
      <c r="F40" s="269" t="s">
        <v>515</v>
      </c>
      <c r="G40" s="358">
        <v>63</v>
      </c>
      <c r="H40" s="84"/>
      <c r="I40" s="84"/>
      <c r="J40" s="82"/>
      <c r="K40" s="84"/>
      <c r="L40" s="84"/>
      <c r="M40" s="84"/>
      <c r="N40" s="84"/>
      <c r="O40" s="84"/>
      <c r="P40" s="84">
        <v>80</v>
      </c>
      <c r="Q40" s="84"/>
      <c r="R40" s="84"/>
      <c r="S40" s="84"/>
      <c r="T40" s="83"/>
      <c r="U40" s="84"/>
      <c r="V40" s="84"/>
      <c r="W40" s="84">
        <v>48</v>
      </c>
      <c r="X40" s="84"/>
      <c r="Y40" s="84"/>
      <c r="Z40" s="169"/>
      <c r="AA40" s="283"/>
      <c r="AB40" s="84">
        <v>105</v>
      </c>
      <c r="AC40" s="265">
        <v>100</v>
      </c>
      <c r="AD40" s="84"/>
      <c r="AE40" s="84"/>
      <c r="AF40" s="84"/>
      <c r="AG40" s="84">
        <v>85</v>
      </c>
      <c r="AH40" s="84"/>
      <c r="AI40" s="84">
        <v>90</v>
      </c>
      <c r="AJ40" s="84"/>
      <c r="AK40" s="84"/>
      <c r="AL40" s="84"/>
      <c r="AM40" s="84"/>
      <c r="AN40" s="84"/>
      <c r="AO40" s="83"/>
      <c r="AP40" s="83"/>
      <c r="AQ40" s="83"/>
      <c r="AR40" s="83"/>
      <c r="AS40" s="83"/>
      <c r="AT40" s="83"/>
      <c r="AU40" s="83"/>
      <c r="AV40" s="83"/>
      <c r="AW40" s="264"/>
      <c r="AX40" s="168"/>
      <c r="AY40" s="1239"/>
      <c r="AZ40" s="295">
        <f t="shared" si="0"/>
        <v>641</v>
      </c>
      <c r="BA40" s="269">
        <f t="shared" si="1"/>
        <v>7</v>
      </c>
    </row>
    <row r="41" spans="1:53" ht="15.75" x14ac:dyDescent="0.25">
      <c r="A41" s="176" t="s">
        <v>103</v>
      </c>
      <c r="B41" s="165" t="s">
        <v>10</v>
      </c>
      <c r="C41" s="85" t="s">
        <v>641</v>
      </c>
      <c r="D41" s="85" t="s">
        <v>874</v>
      </c>
      <c r="E41" s="265">
        <v>2013</v>
      </c>
      <c r="F41" s="269" t="s">
        <v>515</v>
      </c>
      <c r="G41" s="358"/>
      <c r="H41" s="84"/>
      <c r="I41" s="84"/>
      <c r="J41" s="82"/>
      <c r="K41" s="84"/>
      <c r="L41" s="84">
        <v>95</v>
      </c>
      <c r="M41" s="84">
        <v>50</v>
      </c>
      <c r="N41" s="84"/>
      <c r="O41" s="84"/>
      <c r="P41" s="84">
        <v>60</v>
      </c>
      <c r="Q41" s="84"/>
      <c r="R41" s="84"/>
      <c r="S41" s="84"/>
      <c r="T41" s="84"/>
      <c r="U41" s="84"/>
      <c r="V41" s="84"/>
      <c r="W41" s="84">
        <v>27</v>
      </c>
      <c r="X41" s="84"/>
      <c r="Y41" s="84"/>
      <c r="Z41" s="169"/>
      <c r="AA41" s="283"/>
      <c r="AB41" s="84">
        <v>80</v>
      </c>
      <c r="AC41" s="265">
        <v>70</v>
      </c>
      <c r="AD41" s="82"/>
      <c r="AE41" s="84"/>
      <c r="AF41" s="84"/>
      <c r="AG41" s="84">
        <v>45</v>
      </c>
      <c r="AH41" s="84"/>
      <c r="AI41" s="84"/>
      <c r="AJ41" s="84"/>
      <c r="AK41" s="84"/>
      <c r="AL41" s="84"/>
      <c r="AM41" s="84">
        <v>120</v>
      </c>
      <c r="AN41" s="84"/>
      <c r="AO41" s="84"/>
      <c r="AP41" s="84"/>
      <c r="AQ41" s="84"/>
      <c r="AR41" s="84"/>
      <c r="AS41" s="84"/>
      <c r="AT41" s="84"/>
      <c r="AU41" s="84"/>
      <c r="AV41" s="84"/>
      <c r="AW41" s="265"/>
      <c r="AX41" s="169"/>
      <c r="AY41" s="295">
        <v>10</v>
      </c>
      <c r="AZ41" s="295">
        <f t="shared" si="0"/>
        <v>637</v>
      </c>
      <c r="BA41" s="269">
        <f t="shared" si="1"/>
        <v>9</v>
      </c>
    </row>
    <row r="42" spans="1:53" ht="15.75" x14ac:dyDescent="0.25">
      <c r="A42" s="176" t="s">
        <v>104</v>
      </c>
      <c r="B42" s="166" t="s">
        <v>10</v>
      </c>
      <c r="C42" s="28" t="s">
        <v>174</v>
      </c>
      <c r="D42" s="28" t="s">
        <v>136</v>
      </c>
      <c r="E42" s="264">
        <v>2012</v>
      </c>
      <c r="F42" s="287" t="s">
        <v>515</v>
      </c>
      <c r="G42" s="357"/>
      <c r="H42" s="83"/>
      <c r="I42" s="83">
        <v>34</v>
      </c>
      <c r="J42" s="81"/>
      <c r="K42" s="83"/>
      <c r="L42" s="83"/>
      <c r="M42" s="83"/>
      <c r="N42" s="83">
        <v>75</v>
      </c>
      <c r="O42" s="83"/>
      <c r="P42" s="83"/>
      <c r="Q42" s="83"/>
      <c r="R42" s="83">
        <v>95</v>
      </c>
      <c r="S42" s="83"/>
      <c r="T42" s="83"/>
      <c r="U42" s="83"/>
      <c r="V42" s="83">
        <v>85</v>
      </c>
      <c r="W42" s="96"/>
      <c r="X42" s="83">
        <v>63</v>
      </c>
      <c r="Y42" s="83"/>
      <c r="Z42" s="168">
        <v>75</v>
      </c>
      <c r="AA42" s="267"/>
      <c r="AB42" s="83"/>
      <c r="AC42" s="264"/>
      <c r="AD42" s="81"/>
      <c r="AE42" s="83"/>
      <c r="AF42" s="83"/>
      <c r="AG42" s="83"/>
      <c r="AH42" s="83"/>
      <c r="AI42" s="83"/>
      <c r="AJ42" s="83"/>
      <c r="AK42" s="83"/>
      <c r="AL42" s="83"/>
      <c r="AM42" s="83">
        <v>130</v>
      </c>
      <c r="AN42" s="83"/>
      <c r="AO42" s="83"/>
      <c r="AP42" s="83"/>
      <c r="AQ42" s="83"/>
      <c r="AR42" s="83"/>
      <c r="AS42" s="83"/>
      <c r="AT42" s="83"/>
      <c r="AU42" s="83"/>
      <c r="AV42" s="83"/>
      <c r="AW42" s="264"/>
      <c r="AX42" s="168"/>
      <c r="AY42" s="1239"/>
      <c r="AZ42" s="295">
        <f t="shared" si="0"/>
        <v>627</v>
      </c>
      <c r="BA42" s="269">
        <f t="shared" si="1"/>
        <v>7</v>
      </c>
    </row>
    <row r="43" spans="1:53" ht="15.75" x14ac:dyDescent="0.25">
      <c r="A43" s="176" t="s">
        <v>105</v>
      </c>
      <c r="B43" s="166" t="s">
        <v>93</v>
      </c>
      <c r="C43" s="28" t="s">
        <v>512</v>
      </c>
      <c r="D43" s="28" t="s">
        <v>179</v>
      </c>
      <c r="E43" s="264">
        <v>2013</v>
      </c>
      <c r="F43" s="287" t="s">
        <v>515</v>
      </c>
      <c r="G43" s="357"/>
      <c r="H43" s="83"/>
      <c r="I43" s="83"/>
      <c r="J43" s="81"/>
      <c r="K43" s="83"/>
      <c r="L43" s="83">
        <v>115</v>
      </c>
      <c r="M43" s="83"/>
      <c r="N43" s="83"/>
      <c r="O43" s="83"/>
      <c r="P43" s="83">
        <v>100</v>
      </c>
      <c r="Q43" s="83"/>
      <c r="R43" s="83"/>
      <c r="S43" s="83"/>
      <c r="T43" s="83"/>
      <c r="U43" s="83"/>
      <c r="V43" s="83"/>
      <c r="W43" s="83">
        <v>85</v>
      </c>
      <c r="X43" s="83"/>
      <c r="Y43" s="83"/>
      <c r="Z43" s="168"/>
      <c r="AA43" s="267"/>
      <c r="AB43" s="83"/>
      <c r="AC43" s="264">
        <v>125</v>
      </c>
      <c r="AD43" s="81"/>
      <c r="AE43" s="83"/>
      <c r="AF43" s="83"/>
      <c r="AG43" s="83">
        <v>125</v>
      </c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264"/>
      <c r="AX43" s="168"/>
      <c r="AY43" s="1239"/>
      <c r="AZ43" s="295">
        <f t="shared" si="0"/>
        <v>600</v>
      </c>
      <c r="BA43" s="269">
        <f t="shared" si="1"/>
        <v>5</v>
      </c>
    </row>
    <row r="44" spans="1:53" ht="15.75" x14ac:dyDescent="0.25">
      <c r="A44" s="176" t="s">
        <v>106</v>
      </c>
      <c r="B44" s="166" t="s">
        <v>23</v>
      </c>
      <c r="C44" s="28" t="s">
        <v>557</v>
      </c>
      <c r="D44" s="28" t="s">
        <v>151</v>
      </c>
      <c r="E44" s="264">
        <v>2013</v>
      </c>
      <c r="F44" s="287" t="s">
        <v>515</v>
      </c>
      <c r="G44" s="357"/>
      <c r="H44" s="84"/>
      <c r="I44" s="83"/>
      <c r="J44" s="81"/>
      <c r="K44" s="83"/>
      <c r="L44" s="83">
        <v>170</v>
      </c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168"/>
      <c r="AA44" s="267"/>
      <c r="AB44" s="83"/>
      <c r="AC44" s="264">
        <v>150</v>
      </c>
      <c r="AD44" s="81"/>
      <c r="AE44" s="83"/>
      <c r="AF44" s="83"/>
      <c r="AG44" s="83"/>
      <c r="AH44" s="83"/>
      <c r="AI44" s="83">
        <v>150</v>
      </c>
      <c r="AJ44" s="83"/>
      <c r="AK44" s="83"/>
      <c r="AL44" s="83"/>
      <c r="AM44" s="83">
        <v>63</v>
      </c>
      <c r="AN44" s="83"/>
      <c r="AO44" s="83"/>
      <c r="AP44" s="83"/>
      <c r="AQ44" s="83"/>
      <c r="AR44" s="83"/>
      <c r="AS44" s="83"/>
      <c r="AT44" s="83"/>
      <c r="AU44" s="83"/>
      <c r="AV44" s="83"/>
      <c r="AW44" s="264"/>
      <c r="AX44" s="168"/>
      <c r="AY44" s="1239"/>
      <c r="AZ44" s="295">
        <f t="shared" si="0"/>
        <v>573</v>
      </c>
      <c r="BA44" s="269">
        <f t="shared" si="1"/>
        <v>4</v>
      </c>
    </row>
    <row r="45" spans="1:53" ht="15.75" x14ac:dyDescent="0.25">
      <c r="A45" s="176" t="s">
        <v>107</v>
      </c>
      <c r="B45" s="166" t="s">
        <v>71</v>
      </c>
      <c r="C45" s="28" t="s">
        <v>80</v>
      </c>
      <c r="D45" s="28" t="s">
        <v>81</v>
      </c>
      <c r="E45" s="264">
        <v>2016</v>
      </c>
      <c r="F45" s="287" t="s">
        <v>515</v>
      </c>
      <c r="G45" s="357"/>
      <c r="H45" s="83"/>
      <c r="I45" s="83"/>
      <c r="J45" s="81"/>
      <c r="K45" s="83"/>
      <c r="L45" s="83"/>
      <c r="M45" s="83"/>
      <c r="N45" s="83"/>
      <c r="O45" s="83"/>
      <c r="P45" s="83">
        <v>200</v>
      </c>
      <c r="Q45" s="83"/>
      <c r="R45" s="83"/>
      <c r="S45" s="83"/>
      <c r="T45" s="83"/>
      <c r="U45" s="83"/>
      <c r="V45" s="83"/>
      <c r="W45" s="83"/>
      <c r="X45" s="83"/>
      <c r="Y45" s="83"/>
      <c r="Z45" s="168"/>
      <c r="AA45" s="267"/>
      <c r="AB45" s="83"/>
      <c r="AC45" s="264"/>
      <c r="AD45" s="81"/>
      <c r="AE45" s="83"/>
      <c r="AF45" s="83"/>
      <c r="AG45" s="83"/>
      <c r="AH45" s="83"/>
      <c r="AI45" s="83"/>
      <c r="AJ45" s="83"/>
      <c r="AK45" s="83"/>
      <c r="AL45" s="83"/>
      <c r="AM45" s="83">
        <v>300</v>
      </c>
      <c r="AN45" s="83"/>
      <c r="AO45" s="83"/>
      <c r="AP45" s="83"/>
      <c r="AQ45" s="83"/>
      <c r="AR45" s="83"/>
      <c r="AS45" s="83"/>
      <c r="AT45" s="83"/>
      <c r="AU45" s="83"/>
      <c r="AV45" s="83"/>
      <c r="AW45" s="264"/>
      <c r="AX45" s="168"/>
      <c r="AY45" s="1239">
        <v>30</v>
      </c>
      <c r="AZ45" s="295">
        <f t="shared" si="0"/>
        <v>550</v>
      </c>
      <c r="BA45" s="269">
        <f t="shared" si="1"/>
        <v>5</v>
      </c>
    </row>
    <row r="46" spans="1:53" ht="15.75" x14ac:dyDescent="0.25">
      <c r="A46" s="176" t="s">
        <v>108</v>
      </c>
      <c r="B46" s="165" t="s">
        <v>376</v>
      </c>
      <c r="C46" s="85" t="s">
        <v>386</v>
      </c>
      <c r="D46" s="85" t="s">
        <v>69</v>
      </c>
      <c r="E46" s="265">
        <v>2012</v>
      </c>
      <c r="F46" s="269" t="s">
        <v>515</v>
      </c>
      <c r="G46" s="358"/>
      <c r="H46" s="84">
        <v>45</v>
      </c>
      <c r="I46" s="84">
        <v>48</v>
      </c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>
        <v>48</v>
      </c>
      <c r="W46" s="171"/>
      <c r="X46" s="84">
        <v>24</v>
      </c>
      <c r="Y46" s="84"/>
      <c r="Z46" s="169"/>
      <c r="AA46" s="283"/>
      <c r="AB46" s="84"/>
      <c r="AC46" s="265"/>
      <c r="AD46" s="82">
        <v>48</v>
      </c>
      <c r="AE46" s="84"/>
      <c r="AF46" s="84"/>
      <c r="AG46" s="84"/>
      <c r="AH46" s="84"/>
      <c r="AI46" s="84"/>
      <c r="AJ46" s="84">
        <v>45</v>
      </c>
      <c r="AK46" s="84"/>
      <c r="AL46" s="84"/>
      <c r="AM46" s="84">
        <v>180</v>
      </c>
      <c r="AN46" s="84"/>
      <c r="AO46" s="84"/>
      <c r="AP46" s="84"/>
      <c r="AQ46" s="84"/>
      <c r="AR46" s="84"/>
      <c r="AS46" s="84"/>
      <c r="AT46" s="84"/>
      <c r="AU46" s="84"/>
      <c r="AV46" s="84"/>
      <c r="AW46" s="265"/>
      <c r="AX46" s="169"/>
      <c r="AY46" s="295">
        <v>30</v>
      </c>
      <c r="AZ46" s="295">
        <f t="shared" si="0"/>
        <v>538</v>
      </c>
      <c r="BA46" s="269">
        <f t="shared" si="1"/>
        <v>10</v>
      </c>
    </row>
    <row r="47" spans="1:53" ht="15.75" x14ac:dyDescent="0.25">
      <c r="A47" s="176" t="s">
        <v>109</v>
      </c>
      <c r="B47" s="165" t="s">
        <v>11</v>
      </c>
      <c r="C47" s="85" t="s">
        <v>466</v>
      </c>
      <c r="D47" s="85" t="s">
        <v>155</v>
      </c>
      <c r="E47" s="265">
        <v>2007</v>
      </c>
      <c r="F47" s="269" t="s">
        <v>515</v>
      </c>
      <c r="G47" s="358"/>
      <c r="H47" s="84"/>
      <c r="I47" s="84"/>
      <c r="J47" s="82"/>
      <c r="K47" s="84"/>
      <c r="L47" s="84"/>
      <c r="M47" s="84"/>
      <c r="N47" s="84"/>
      <c r="O47" s="84"/>
      <c r="P47" s="84"/>
      <c r="Q47" s="84">
        <v>135</v>
      </c>
      <c r="R47" s="84"/>
      <c r="S47" s="84"/>
      <c r="T47" s="84"/>
      <c r="U47" s="84"/>
      <c r="V47" s="84"/>
      <c r="W47" s="84"/>
      <c r="X47" s="84"/>
      <c r="Y47" s="84"/>
      <c r="Z47" s="169"/>
      <c r="AA47" s="267"/>
      <c r="AB47" s="83"/>
      <c r="AC47" s="264"/>
      <c r="AD47" s="81"/>
      <c r="AE47" s="83"/>
      <c r="AF47" s="83"/>
      <c r="AG47" s="83"/>
      <c r="AH47" s="83"/>
      <c r="AI47" s="83"/>
      <c r="AJ47" s="83"/>
      <c r="AK47" s="84">
        <v>135</v>
      </c>
      <c r="AL47" s="84">
        <v>230</v>
      </c>
      <c r="AM47" s="84"/>
      <c r="AN47" s="84"/>
      <c r="AO47" s="84"/>
      <c r="AP47" s="83"/>
      <c r="AQ47" s="84"/>
      <c r="AR47" s="84"/>
      <c r="AS47" s="84"/>
      <c r="AT47" s="84"/>
      <c r="AU47" s="84"/>
      <c r="AV47" s="84"/>
      <c r="AW47" s="265"/>
      <c r="AX47" s="169"/>
      <c r="AY47" s="1239"/>
      <c r="AZ47" s="295">
        <f t="shared" si="0"/>
        <v>530</v>
      </c>
      <c r="BA47" s="269">
        <f t="shared" si="1"/>
        <v>3</v>
      </c>
    </row>
    <row r="48" spans="1:53" ht="15.75" x14ac:dyDescent="0.25">
      <c r="A48" s="176" t="s">
        <v>110</v>
      </c>
      <c r="B48" s="165" t="s">
        <v>676</v>
      </c>
      <c r="C48" s="85" t="s">
        <v>489</v>
      </c>
      <c r="D48" s="85" t="s">
        <v>126</v>
      </c>
      <c r="E48" s="265">
        <v>2012</v>
      </c>
      <c r="F48" s="269" t="s">
        <v>515</v>
      </c>
      <c r="G48" s="358"/>
      <c r="H48" s="84">
        <v>53</v>
      </c>
      <c r="I48" s="84"/>
      <c r="J48" s="82"/>
      <c r="K48" s="84"/>
      <c r="L48" s="84"/>
      <c r="M48" s="84"/>
      <c r="N48" s="84">
        <v>35</v>
      </c>
      <c r="O48" s="84"/>
      <c r="P48" s="84"/>
      <c r="Q48" s="84"/>
      <c r="R48" s="84"/>
      <c r="S48" s="84"/>
      <c r="T48" s="84"/>
      <c r="U48" s="84"/>
      <c r="V48" s="84"/>
      <c r="W48" s="84"/>
      <c r="X48" s="84">
        <v>50</v>
      </c>
      <c r="Y48" s="84"/>
      <c r="Z48" s="169"/>
      <c r="AA48" s="283"/>
      <c r="AB48" s="84"/>
      <c r="AC48" s="265"/>
      <c r="AD48" s="82">
        <v>100</v>
      </c>
      <c r="AE48" s="84"/>
      <c r="AF48" s="84"/>
      <c r="AG48" s="84"/>
      <c r="AH48" s="84"/>
      <c r="AI48" s="84"/>
      <c r="AJ48" s="84">
        <v>51</v>
      </c>
      <c r="AK48" s="84"/>
      <c r="AL48" s="84"/>
      <c r="AM48" s="84">
        <v>165</v>
      </c>
      <c r="AN48" s="84"/>
      <c r="AO48" s="84"/>
      <c r="AP48" s="84"/>
      <c r="AQ48" s="84"/>
      <c r="AR48" s="84"/>
      <c r="AS48" s="84"/>
      <c r="AT48" s="84"/>
      <c r="AU48" s="84"/>
      <c r="AV48" s="84"/>
      <c r="AW48" s="265"/>
      <c r="AX48" s="169"/>
      <c r="AY48" s="295">
        <v>10</v>
      </c>
      <c r="AZ48" s="295">
        <f t="shared" si="0"/>
        <v>524</v>
      </c>
      <c r="BA48" s="269">
        <f t="shared" si="1"/>
        <v>7</v>
      </c>
    </row>
    <row r="49" spans="1:53" ht="15.75" x14ac:dyDescent="0.25">
      <c r="A49" s="176" t="s">
        <v>111</v>
      </c>
      <c r="B49" s="165" t="s">
        <v>376</v>
      </c>
      <c r="C49" s="85" t="s">
        <v>386</v>
      </c>
      <c r="D49" s="85" t="s">
        <v>830</v>
      </c>
      <c r="E49" s="265">
        <v>2016</v>
      </c>
      <c r="F49" s="296" t="s">
        <v>516</v>
      </c>
      <c r="G49" s="358">
        <v>35</v>
      </c>
      <c r="H49" s="84"/>
      <c r="I49" s="84"/>
      <c r="J49" s="82"/>
      <c r="K49" s="84">
        <v>85</v>
      </c>
      <c r="L49" s="84"/>
      <c r="M49" s="84"/>
      <c r="N49" s="84"/>
      <c r="O49" s="84">
        <v>80</v>
      </c>
      <c r="P49" s="84"/>
      <c r="Q49" s="84"/>
      <c r="R49" s="84"/>
      <c r="S49" s="84">
        <v>80</v>
      </c>
      <c r="T49" s="84"/>
      <c r="U49" s="84">
        <v>20</v>
      </c>
      <c r="V49" s="84"/>
      <c r="W49" s="84">
        <v>16</v>
      </c>
      <c r="X49" s="84"/>
      <c r="Y49" s="84"/>
      <c r="Z49" s="169"/>
      <c r="AA49" s="283"/>
      <c r="AB49" s="84"/>
      <c r="AC49" s="265">
        <v>22</v>
      </c>
      <c r="AD49" s="82"/>
      <c r="AE49" s="84"/>
      <c r="AF49" s="84"/>
      <c r="AG49" s="84"/>
      <c r="AH49" s="84"/>
      <c r="AI49" s="84">
        <v>39</v>
      </c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265"/>
      <c r="AX49" s="169"/>
      <c r="AY49" s="295">
        <v>30</v>
      </c>
      <c r="AZ49" s="295">
        <f t="shared" si="0"/>
        <v>487</v>
      </c>
      <c r="BA49" s="269">
        <f t="shared" si="1"/>
        <v>11</v>
      </c>
    </row>
    <row r="50" spans="1:53" ht="15.75" x14ac:dyDescent="0.25">
      <c r="A50" s="176" t="s">
        <v>335</v>
      </c>
      <c r="B50" s="166" t="s">
        <v>71</v>
      </c>
      <c r="C50" s="175" t="s">
        <v>84</v>
      </c>
      <c r="D50" s="175" t="s">
        <v>83</v>
      </c>
      <c r="E50" s="277">
        <v>2011</v>
      </c>
      <c r="F50" s="287" t="s">
        <v>515</v>
      </c>
      <c r="G50" s="357"/>
      <c r="H50" s="267"/>
      <c r="I50" s="83"/>
      <c r="J50" s="81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>
        <v>170</v>
      </c>
      <c r="Z50" s="168"/>
      <c r="AA50" s="267"/>
      <c r="AB50" s="83"/>
      <c r="AC50" s="264"/>
      <c r="AD50" s="81"/>
      <c r="AE50" s="83"/>
      <c r="AF50" s="83"/>
      <c r="AG50" s="83"/>
      <c r="AH50" s="83"/>
      <c r="AI50" s="83"/>
      <c r="AJ50" s="83"/>
      <c r="AK50" s="83"/>
      <c r="AL50" s="83">
        <v>260</v>
      </c>
      <c r="AM50" s="83"/>
      <c r="AN50" s="83"/>
      <c r="AO50" s="83"/>
      <c r="AP50" s="83"/>
      <c r="AQ50" s="83"/>
      <c r="AR50" s="83"/>
      <c r="AS50" s="83"/>
      <c r="AT50" s="83"/>
      <c r="AU50" s="83"/>
      <c r="AV50" s="83"/>
      <c r="AW50" s="264"/>
      <c r="AX50" s="168"/>
      <c r="AY50" s="1239">
        <v>30</v>
      </c>
      <c r="AZ50" s="295">
        <f t="shared" si="0"/>
        <v>480</v>
      </c>
      <c r="BA50" s="269">
        <f t="shared" si="1"/>
        <v>5</v>
      </c>
    </row>
    <row r="51" spans="1:53" ht="15.75" x14ac:dyDescent="0.25">
      <c r="A51" s="176" t="s">
        <v>336</v>
      </c>
      <c r="B51" s="297" t="s">
        <v>460</v>
      </c>
      <c r="C51" s="175" t="s">
        <v>546</v>
      </c>
      <c r="D51" s="175" t="s">
        <v>113</v>
      </c>
      <c r="E51" s="277">
        <v>2012</v>
      </c>
      <c r="F51" s="287" t="s">
        <v>515</v>
      </c>
      <c r="G51" s="357"/>
      <c r="H51" s="267">
        <v>58</v>
      </c>
      <c r="I51" s="83"/>
      <c r="J51" s="83"/>
      <c r="K51" s="83"/>
      <c r="L51" s="83"/>
      <c r="M51" s="83"/>
      <c r="N51" s="83">
        <v>68</v>
      </c>
      <c r="O51" s="83"/>
      <c r="P51" s="83"/>
      <c r="Q51" s="83"/>
      <c r="R51" s="83"/>
      <c r="S51" s="83"/>
      <c r="T51" s="83"/>
      <c r="U51" s="83"/>
      <c r="V51" s="83">
        <v>58</v>
      </c>
      <c r="W51" s="83"/>
      <c r="X51" s="83"/>
      <c r="Y51" s="83"/>
      <c r="Z51" s="168"/>
      <c r="AA51" s="267"/>
      <c r="AB51" s="83"/>
      <c r="AC51" s="264"/>
      <c r="AD51" s="81">
        <v>95</v>
      </c>
      <c r="AE51" s="83"/>
      <c r="AF51" s="83"/>
      <c r="AG51" s="83"/>
      <c r="AH51" s="83"/>
      <c r="AI51" s="83"/>
      <c r="AJ51" s="83">
        <v>85</v>
      </c>
      <c r="AK51" s="83"/>
      <c r="AL51" s="83"/>
      <c r="AM51" s="83">
        <v>51</v>
      </c>
      <c r="AN51" s="83"/>
      <c r="AO51" s="83"/>
      <c r="AP51" s="83"/>
      <c r="AQ51" s="83"/>
      <c r="AR51" s="83"/>
      <c r="AS51" s="83"/>
      <c r="AT51" s="83"/>
      <c r="AU51" s="83"/>
      <c r="AV51" s="83"/>
      <c r="AW51" s="264"/>
      <c r="AX51" s="168"/>
      <c r="AY51" s="1239"/>
      <c r="AZ51" s="295">
        <f t="shared" si="0"/>
        <v>475</v>
      </c>
      <c r="BA51" s="269">
        <f t="shared" si="1"/>
        <v>6</v>
      </c>
    </row>
    <row r="52" spans="1:53" ht="15.75" x14ac:dyDescent="0.25">
      <c r="A52" s="176" t="s">
        <v>337</v>
      </c>
      <c r="B52" s="306" t="s">
        <v>460</v>
      </c>
      <c r="C52" s="289" t="s">
        <v>518</v>
      </c>
      <c r="D52" s="289" t="s">
        <v>69</v>
      </c>
      <c r="E52" s="279">
        <v>2013</v>
      </c>
      <c r="F52" s="269" t="s">
        <v>515</v>
      </c>
      <c r="G52" s="358"/>
      <c r="H52" s="283"/>
      <c r="I52" s="84"/>
      <c r="J52" s="82"/>
      <c r="K52" s="84"/>
      <c r="L52" s="84"/>
      <c r="M52" s="84">
        <v>58</v>
      </c>
      <c r="N52" s="84"/>
      <c r="O52" s="84"/>
      <c r="P52" s="84">
        <v>95</v>
      </c>
      <c r="Q52" s="84"/>
      <c r="R52" s="84"/>
      <c r="S52" s="84"/>
      <c r="T52" s="84">
        <v>135</v>
      </c>
      <c r="U52" s="84"/>
      <c r="V52" s="84"/>
      <c r="W52" s="84"/>
      <c r="X52" s="84"/>
      <c r="Y52" s="84"/>
      <c r="Z52" s="169"/>
      <c r="AA52" s="283"/>
      <c r="AB52" s="84"/>
      <c r="AC52" s="265"/>
      <c r="AD52" s="82"/>
      <c r="AE52" s="84"/>
      <c r="AF52" s="84"/>
      <c r="AG52" s="84"/>
      <c r="AH52" s="84"/>
      <c r="AI52" s="84"/>
      <c r="AJ52" s="84"/>
      <c r="AK52" s="84"/>
      <c r="AL52" s="84"/>
      <c r="AM52" s="84">
        <v>130</v>
      </c>
      <c r="AN52" s="84"/>
      <c r="AO52" s="84"/>
      <c r="AP52" s="83"/>
      <c r="AQ52" s="83"/>
      <c r="AR52" s="83"/>
      <c r="AS52" s="83"/>
      <c r="AT52" s="83"/>
      <c r="AU52" s="83"/>
      <c r="AV52" s="83"/>
      <c r="AW52" s="264"/>
      <c r="AX52" s="168"/>
      <c r="AY52" s="1239"/>
      <c r="AZ52" s="295">
        <f t="shared" si="0"/>
        <v>458</v>
      </c>
      <c r="BA52" s="269">
        <f t="shared" si="1"/>
        <v>4</v>
      </c>
    </row>
    <row r="53" spans="1:53" ht="15.75" x14ac:dyDescent="0.25">
      <c r="A53" s="176" t="s">
        <v>338</v>
      </c>
      <c r="B53" s="297" t="s">
        <v>14</v>
      </c>
      <c r="C53" s="175" t="s">
        <v>840</v>
      </c>
      <c r="D53" s="175" t="s">
        <v>128</v>
      </c>
      <c r="E53" s="277">
        <v>2014</v>
      </c>
      <c r="F53" s="287" t="s">
        <v>516</v>
      </c>
      <c r="G53" s="357">
        <v>30</v>
      </c>
      <c r="H53" s="267"/>
      <c r="I53" s="83"/>
      <c r="J53" s="81"/>
      <c r="K53" s="83"/>
      <c r="L53" s="83"/>
      <c r="M53" s="83">
        <v>30</v>
      </c>
      <c r="N53" s="83"/>
      <c r="O53" s="83"/>
      <c r="P53" s="83"/>
      <c r="Q53" s="83"/>
      <c r="R53" s="83"/>
      <c r="S53" s="83"/>
      <c r="T53" s="83"/>
      <c r="U53" s="83">
        <v>40</v>
      </c>
      <c r="V53" s="83"/>
      <c r="W53" s="83">
        <v>33</v>
      </c>
      <c r="X53" s="83"/>
      <c r="Y53" s="83"/>
      <c r="Z53" s="168"/>
      <c r="AA53" s="267"/>
      <c r="AB53" s="83"/>
      <c r="AC53" s="264">
        <v>80</v>
      </c>
      <c r="AD53" s="81"/>
      <c r="AE53" s="83"/>
      <c r="AF53" s="83"/>
      <c r="AG53" s="83">
        <v>80</v>
      </c>
      <c r="AH53" s="83"/>
      <c r="AI53" s="83">
        <v>80</v>
      </c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83"/>
      <c r="AU53" s="83"/>
      <c r="AV53" s="83"/>
      <c r="AW53" s="264"/>
      <c r="AX53" s="168"/>
      <c r="AY53" s="1239"/>
      <c r="AZ53" s="295">
        <f t="shared" si="0"/>
        <v>443</v>
      </c>
      <c r="BA53" s="269">
        <f t="shared" si="1"/>
        <v>7</v>
      </c>
    </row>
    <row r="54" spans="1:53" ht="15.75" x14ac:dyDescent="0.25">
      <c r="A54" s="176" t="s">
        <v>339</v>
      </c>
      <c r="B54" s="306" t="s">
        <v>376</v>
      </c>
      <c r="C54" s="289" t="s">
        <v>768</v>
      </c>
      <c r="D54" s="289" t="s">
        <v>433</v>
      </c>
      <c r="E54" s="279">
        <v>2015</v>
      </c>
      <c r="F54" s="311" t="s">
        <v>516</v>
      </c>
      <c r="G54" s="358">
        <v>43</v>
      </c>
      <c r="H54" s="283"/>
      <c r="I54" s="84"/>
      <c r="J54" s="82"/>
      <c r="K54" s="84">
        <v>95</v>
      </c>
      <c r="L54" s="84"/>
      <c r="M54" s="84"/>
      <c r="N54" s="84"/>
      <c r="O54" s="84"/>
      <c r="P54" s="84"/>
      <c r="Q54" s="84"/>
      <c r="R54" s="84"/>
      <c r="S54" s="84">
        <v>95</v>
      </c>
      <c r="T54" s="84"/>
      <c r="U54" s="84"/>
      <c r="V54" s="84"/>
      <c r="W54" s="84">
        <v>29</v>
      </c>
      <c r="X54" s="84"/>
      <c r="Y54" s="84"/>
      <c r="Z54" s="169"/>
      <c r="AA54" s="283">
        <v>100</v>
      </c>
      <c r="AB54" s="84"/>
      <c r="AC54" s="265"/>
      <c r="AD54" s="82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265"/>
      <c r="AX54" s="169"/>
      <c r="AY54" s="295">
        <v>30</v>
      </c>
      <c r="AZ54" s="295">
        <f t="shared" si="0"/>
        <v>442</v>
      </c>
      <c r="BA54" s="269">
        <f t="shared" si="1"/>
        <v>8</v>
      </c>
    </row>
    <row r="55" spans="1:53" ht="15.75" x14ac:dyDescent="0.25">
      <c r="A55" s="176" t="s">
        <v>340</v>
      </c>
      <c r="B55" s="306" t="s">
        <v>460</v>
      </c>
      <c r="C55" s="289" t="s">
        <v>468</v>
      </c>
      <c r="D55" s="289" t="s">
        <v>126</v>
      </c>
      <c r="E55" s="279">
        <v>2013</v>
      </c>
      <c r="F55" s="269" t="s">
        <v>515</v>
      </c>
      <c r="G55" s="358"/>
      <c r="H55" s="283"/>
      <c r="I55" s="84"/>
      <c r="J55" s="82"/>
      <c r="K55" s="84"/>
      <c r="L55" s="84"/>
      <c r="M55" s="84">
        <v>63</v>
      </c>
      <c r="N55" s="84"/>
      <c r="O55" s="84"/>
      <c r="P55" s="84">
        <v>90</v>
      </c>
      <c r="Q55" s="84"/>
      <c r="R55" s="84"/>
      <c r="S55" s="84"/>
      <c r="T55" s="84"/>
      <c r="U55" s="83"/>
      <c r="V55" s="83"/>
      <c r="W55" s="83"/>
      <c r="X55" s="83"/>
      <c r="Y55" s="83"/>
      <c r="Z55" s="168"/>
      <c r="AA55" s="283"/>
      <c r="AB55" s="84"/>
      <c r="AC55" s="265">
        <v>85</v>
      </c>
      <c r="AD55" s="82"/>
      <c r="AE55" s="84"/>
      <c r="AF55" s="84"/>
      <c r="AG55" s="83"/>
      <c r="AH55" s="83"/>
      <c r="AI55" s="83"/>
      <c r="AJ55" s="83"/>
      <c r="AK55" s="83"/>
      <c r="AL55" s="84"/>
      <c r="AM55" s="84">
        <v>140</v>
      </c>
      <c r="AN55" s="84"/>
      <c r="AO55" s="84"/>
      <c r="AP55" s="83"/>
      <c r="AQ55" s="83"/>
      <c r="AR55" s="83"/>
      <c r="AS55" s="83"/>
      <c r="AT55" s="83"/>
      <c r="AU55" s="83"/>
      <c r="AV55" s="83"/>
      <c r="AW55" s="264"/>
      <c r="AX55" s="168"/>
      <c r="AY55" s="1239"/>
      <c r="AZ55" s="295">
        <f t="shared" si="0"/>
        <v>418</v>
      </c>
      <c r="BA55" s="269">
        <f t="shared" si="1"/>
        <v>4</v>
      </c>
    </row>
    <row r="56" spans="1:53" ht="15.75" x14ac:dyDescent="0.25">
      <c r="A56" s="176" t="s">
        <v>341</v>
      </c>
      <c r="B56" s="306" t="s">
        <v>10</v>
      </c>
      <c r="C56" s="289" t="s">
        <v>839</v>
      </c>
      <c r="D56" s="289" t="s">
        <v>114</v>
      </c>
      <c r="E56" s="279">
        <v>2014</v>
      </c>
      <c r="F56" s="269" t="s">
        <v>515</v>
      </c>
      <c r="G56" s="358"/>
      <c r="H56" s="283"/>
      <c r="I56" s="84"/>
      <c r="J56" s="82"/>
      <c r="K56" s="84"/>
      <c r="L56" s="84"/>
      <c r="M56" s="84"/>
      <c r="N56" s="84"/>
      <c r="O56" s="84"/>
      <c r="P56" s="84"/>
      <c r="Q56" s="84"/>
      <c r="R56" s="84"/>
      <c r="S56" s="84"/>
      <c r="T56" s="84">
        <v>90</v>
      </c>
      <c r="U56" s="84"/>
      <c r="V56" s="84"/>
      <c r="W56" s="84">
        <v>21</v>
      </c>
      <c r="X56" s="84"/>
      <c r="Y56" s="84"/>
      <c r="Z56" s="169"/>
      <c r="AA56" s="283"/>
      <c r="AB56" s="84">
        <v>57</v>
      </c>
      <c r="AC56" s="265">
        <v>26</v>
      </c>
      <c r="AD56" s="82"/>
      <c r="AE56" s="84"/>
      <c r="AF56" s="84"/>
      <c r="AG56" s="84">
        <v>57</v>
      </c>
      <c r="AH56" s="84"/>
      <c r="AI56" s="84"/>
      <c r="AJ56" s="84"/>
      <c r="AK56" s="84"/>
      <c r="AL56" s="84"/>
      <c r="AM56" s="84">
        <v>105</v>
      </c>
      <c r="AN56" s="84"/>
      <c r="AO56" s="84"/>
      <c r="AP56" s="84"/>
      <c r="AQ56" s="84"/>
      <c r="AR56" s="84"/>
      <c r="AS56" s="84"/>
      <c r="AT56" s="84"/>
      <c r="AU56" s="84"/>
      <c r="AV56" s="84"/>
      <c r="AW56" s="265"/>
      <c r="AX56" s="169"/>
      <c r="AY56" s="295"/>
      <c r="AZ56" s="295">
        <f t="shared" si="0"/>
        <v>416</v>
      </c>
      <c r="BA56" s="269">
        <f t="shared" si="1"/>
        <v>6</v>
      </c>
    </row>
    <row r="57" spans="1:53" ht="15.75" x14ac:dyDescent="0.25">
      <c r="A57" s="176" t="s">
        <v>359</v>
      </c>
      <c r="B57" s="166" t="s">
        <v>13</v>
      </c>
      <c r="C57" s="175" t="s">
        <v>387</v>
      </c>
      <c r="D57" s="175" t="s">
        <v>82</v>
      </c>
      <c r="E57" s="277">
        <v>2015</v>
      </c>
      <c r="F57" s="287" t="s">
        <v>515</v>
      </c>
      <c r="G57" s="357">
        <v>68</v>
      </c>
      <c r="H57" s="267"/>
      <c r="I57" s="83"/>
      <c r="J57" s="81"/>
      <c r="K57" s="83">
        <v>135</v>
      </c>
      <c r="L57" s="83"/>
      <c r="M57" s="83"/>
      <c r="N57" s="83"/>
      <c r="O57" s="83">
        <v>150</v>
      </c>
      <c r="P57" s="83"/>
      <c r="Q57" s="83"/>
      <c r="R57" s="83"/>
      <c r="S57" s="84"/>
      <c r="T57" s="84"/>
      <c r="U57" s="83"/>
      <c r="V57" s="83"/>
      <c r="W57" s="83"/>
      <c r="X57" s="83"/>
      <c r="Y57" s="83"/>
      <c r="Z57" s="168"/>
      <c r="AA57" s="267"/>
      <c r="AB57" s="83"/>
      <c r="AC57" s="264"/>
      <c r="AD57" s="81"/>
      <c r="AE57" s="83"/>
      <c r="AF57" s="83"/>
      <c r="AG57" s="83"/>
      <c r="AH57" s="83"/>
      <c r="AI57" s="83"/>
      <c r="AJ57" s="83"/>
      <c r="AK57" s="83"/>
      <c r="AL57" s="83"/>
      <c r="AM57" s="83"/>
      <c r="AN57" s="83"/>
      <c r="AO57" s="83"/>
      <c r="AP57" s="83"/>
      <c r="AQ57" s="83"/>
      <c r="AR57" s="83"/>
      <c r="AS57" s="83"/>
      <c r="AT57" s="83"/>
      <c r="AU57" s="83"/>
      <c r="AV57" s="83"/>
      <c r="AW57" s="264"/>
      <c r="AX57" s="168"/>
      <c r="AY57" s="1239">
        <v>30</v>
      </c>
      <c r="AZ57" s="295">
        <f t="shared" si="0"/>
        <v>413</v>
      </c>
      <c r="BA57" s="269">
        <f t="shared" si="1"/>
        <v>6</v>
      </c>
    </row>
    <row r="58" spans="1:53" ht="15.75" x14ac:dyDescent="0.25">
      <c r="A58" s="176" t="s">
        <v>360</v>
      </c>
      <c r="B58" s="306" t="s">
        <v>13</v>
      </c>
      <c r="C58" s="289" t="s">
        <v>118</v>
      </c>
      <c r="D58" s="289" t="s">
        <v>119</v>
      </c>
      <c r="E58" s="279">
        <v>2012</v>
      </c>
      <c r="F58" s="269" t="s">
        <v>515</v>
      </c>
      <c r="G58" s="357"/>
      <c r="H58" s="283"/>
      <c r="I58" s="84"/>
      <c r="J58" s="84"/>
      <c r="K58" s="84"/>
      <c r="L58" s="84"/>
      <c r="M58" s="84"/>
      <c r="N58" s="84"/>
      <c r="O58" s="83"/>
      <c r="P58" s="84"/>
      <c r="Q58" s="84"/>
      <c r="R58" s="83"/>
      <c r="S58" s="84"/>
      <c r="T58" s="84"/>
      <c r="U58" s="84"/>
      <c r="V58" s="84"/>
      <c r="W58" s="83"/>
      <c r="X58" s="84"/>
      <c r="Y58" s="84"/>
      <c r="Z58" s="169"/>
      <c r="AA58" s="283"/>
      <c r="AB58" s="84"/>
      <c r="AC58" s="265"/>
      <c r="AD58" s="82">
        <v>51</v>
      </c>
      <c r="AE58" s="84"/>
      <c r="AF58" s="84"/>
      <c r="AG58" s="84"/>
      <c r="AH58" s="84">
        <v>60</v>
      </c>
      <c r="AI58" s="84"/>
      <c r="AJ58" s="84">
        <v>54</v>
      </c>
      <c r="AK58" s="84"/>
      <c r="AL58" s="84"/>
      <c r="AM58" s="84">
        <v>195</v>
      </c>
      <c r="AN58" s="84"/>
      <c r="AO58" s="84"/>
      <c r="AP58" s="84"/>
      <c r="AQ58" s="84"/>
      <c r="AR58" s="84"/>
      <c r="AS58" s="84"/>
      <c r="AT58" s="84"/>
      <c r="AU58" s="84"/>
      <c r="AV58" s="84"/>
      <c r="AW58" s="265"/>
      <c r="AX58" s="169"/>
      <c r="AY58" s="295">
        <v>10</v>
      </c>
      <c r="AZ58" s="295">
        <f t="shared" si="0"/>
        <v>410</v>
      </c>
      <c r="BA58" s="269">
        <f t="shared" si="1"/>
        <v>5</v>
      </c>
    </row>
    <row r="59" spans="1:53" ht="15.75" x14ac:dyDescent="0.25">
      <c r="A59" s="176" t="s">
        <v>361</v>
      </c>
      <c r="B59" s="306" t="s">
        <v>797</v>
      </c>
      <c r="C59" s="289" t="s">
        <v>1050</v>
      </c>
      <c r="D59" s="289" t="s">
        <v>709</v>
      </c>
      <c r="E59" s="279">
        <v>2012</v>
      </c>
      <c r="F59" s="269" t="s">
        <v>515</v>
      </c>
      <c r="G59" s="358"/>
      <c r="H59" s="283"/>
      <c r="I59" s="84"/>
      <c r="J59" s="82"/>
      <c r="K59" s="84"/>
      <c r="L59" s="84"/>
      <c r="M59" s="171"/>
      <c r="N59" s="84"/>
      <c r="O59" s="84"/>
      <c r="P59" s="171"/>
      <c r="Q59" s="84"/>
      <c r="R59" s="84"/>
      <c r="S59" s="84"/>
      <c r="T59" s="84"/>
      <c r="U59" s="84"/>
      <c r="V59" s="84"/>
      <c r="W59" s="84"/>
      <c r="X59" s="84"/>
      <c r="Y59" s="84"/>
      <c r="Z59" s="169"/>
      <c r="AA59" s="283"/>
      <c r="AB59" s="84"/>
      <c r="AC59" s="265"/>
      <c r="AD59" s="82"/>
      <c r="AE59" s="84">
        <v>90</v>
      </c>
      <c r="AF59" s="84"/>
      <c r="AG59" s="83"/>
      <c r="AH59" s="83">
        <v>90</v>
      </c>
      <c r="AI59" s="83"/>
      <c r="AJ59" s="83">
        <v>90</v>
      </c>
      <c r="AK59" s="83">
        <v>90</v>
      </c>
      <c r="AL59" s="83"/>
      <c r="AM59" s="83"/>
      <c r="AN59" s="83"/>
      <c r="AO59" s="83"/>
      <c r="AP59" s="83"/>
      <c r="AQ59" s="83"/>
      <c r="AR59" s="83"/>
      <c r="AS59" s="83"/>
      <c r="AT59" s="83"/>
      <c r="AU59" s="83"/>
      <c r="AV59" s="83"/>
      <c r="AW59" s="264"/>
      <c r="AX59" s="168"/>
      <c r="AY59" s="1239"/>
      <c r="AZ59" s="295">
        <f t="shared" si="0"/>
        <v>400</v>
      </c>
      <c r="BA59" s="269">
        <f t="shared" si="1"/>
        <v>4</v>
      </c>
    </row>
    <row r="60" spans="1:53" ht="15.75" x14ac:dyDescent="0.25">
      <c r="A60" s="176" t="s">
        <v>378</v>
      </c>
      <c r="B60" s="297" t="s">
        <v>376</v>
      </c>
      <c r="C60" s="175" t="s">
        <v>543</v>
      </c>
      <c r="D60" s="175" t="s">
        <v>115</v>
      </c>
      <c r="E60" s="277">
        <v>2011</v>
      </c>
      <c r="F60" s="287" t="s">
        <v>515</v>
      </c>
      <c r="G60" s="357"/>
      <c r="H60" s="267"/>
      <c r="I60" s="83">
        <v>45</v>
      </c>
      <c r="J60" s="81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>
        <v>45</v>
      </c>
      <c r="W60" s="83"/>
      <c r="X60" s="83">
        <v>58</v>
      </c>
      <c r="Y60" s="83"/>
      <c r="Z60" s="168"/>
      <c r="AA60" s="267"/>
      <c r="AB60" s="83"/>
      <c r="AC60" s="264"/>
      <c r="AD60" s="81">
        <v>85</v>
      </c>
      <c r="AE60" s="83"/>
      <c r="AF60" s="83"/>
      <c r="AG60" s="83"/>
      <c r="AH60" s="83"/>
      <c r="AI60" s="83"/>
      <c r="AJ60" s="83">
        <v>75</v>
      </c>
      <c r="AK60" s="83"/>
      <c r="AL60" s="83"/>
      <c r="AM60" s="83"/>
      <c r="AN60" s="83"/>
      <c r="AO60" s="83"/>
      <c r="AP60" s="83"/>
      <c r="AQ60" s="83"/>
      <c r="AR60" s="83"/>
      <c r="AS60" s="83"/>
      <c r="AT60" s="83"/>
      <c r="AU60" s="83"/>
      <c r="AV60" s="83"/>
      <c r="AW60" s="264"/>
      <c r="AX60" s="168"/>
      <c r="AY60" s="1239">
        <v>20</v>
      </c>
      <c r="AZ60" s="295">
        <f t="shared" si="0"/>
        <v>378</v>
      </c>
      <c r="BA60" s="269">
        <f t="shared" si="1"/>
        <v>7</v>
      </c>
    </row>
    <row r="61" spans="1:53" ht="15.75" x14ac:dyDescent="0.25">
      <c r="A61" s="176" t="s">
        <v>379</v>
      </c>
      <c r="B61" s="297" t="s">
        <v>11</v>
      </c>
      <c r="C61" s="175" t="s">
        <v>793</v>
      </c>
      <c r="D61" s="175" t="s">
        <v>83</v>
      </c>
      <c r="E61" s="277">
        <v>2009</v>
      </c>
      <c r="F61" s="287" t="s">
        <v>515</v>
      </c>
      <c r="G61" s="357"/>
      <c r="H61" s="267"/>
      <c r="I61" s="83"/>
      <c r="J61" s="81">
        <v>34</v>
      </c>
      <c r="K61" s="83"/>
      <c r="L61" s="83"/>
      <c r="M61" s="96"/>
      <c r="N61" s="83"/>
      <c r="O61" s="83"/>
      <c r="P61" s="96"/>
      <c r="Q61" s="83"/>
      <c r="R61" s="83"/>
      <c r="S61" s="83"/>
      <c r="T61" s="83"/>
      <c r="U61" s="83"/>
      <c r="V61" s="83"/>
      <c r="W61" s="83"/>
      <c r="X61" s="83"/>
      <c r="Y61" s="83">
        <v>60</v>
      </c>
      <c r="Z61" s="168"/>
      <c r="AA61" s="267"/>
      <c r="AB61" s="83"/>
      <c r="AC61" s="264"/>
      <c r="AD61" s="81"/>
      <c r="AE61" s="83">
        <v>75</v>
      </c>
      <c r="AF61" s="83"/>
      <c r="AG61" s="83"/>
      <c r="AH61" s="83"/>
      <c r="AI61" s="83"/>
      <c r="AJ61" s="83"/>
      <c r="AK61" s="83">
        <v>80</v>
      </c>
      <c r="AL61" s="83">
        <v>59</v>
      </c>
      <c r="AM61" s="83"/>
      <c r="AN61" s="83"/>
      <c r="AO61" s="83"/>
      <c r="AP61" s="83"/>
      <c r="AQ61" s="83"/>
      <c r="AR61" s="83"/>
      <c r="AS61" s="83"/>
      <c r="AT61" s="83"/>
      <c r="AU61" s="83"/>
      <c r="AV61" s="83"/>
      <c r="AW61" s="264"/>
      <c r="AX61" s="168"/>
      <c r="AY61" s="1239">
        <v>20</v>
      </c>
      <c r="AZ61" s="295">
        <f t="shared" si="0"/>
        <v>378</v>
      </c>
      <c r="BA61" s="269">
        <f t="shared" si="1"/>
        <v>7</v>
      </c>
    </row>
    <row r="62" spans="1:53" ht="15.75" x14ac:dyDescent="0.25">
      <c r="A62" s="176" t="s">
        <v>380</v>
      </c>
      <c r="B62" s="297" t="s">
        <v>16</v>
      </c>
      <c r="C62" s="175" t="s">
        <v>686</v>
      </c>
      <c r="D62" s="175" t="s">
        <v>687</v>
      </c>
      <c r="E62" s="277">
        <v>2011</v>
      </c>
      <c r="F62" s="287" t="s">
        <v>515</v>
      </c>
      <c r="G62" s="357"/>
      <c r="H62" s="267"/>
      <c r="I62" s="83"/>
      <c r="J62" s="81">
        <v>54</v>
      </c>
      <c r="K62" s="83"/>
      <c r="L62" s="83"/>
      <c r="M62" s="83"/>
      <c r="N62" s="83">
        <v>58</v>
      </c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168">
        <v>60</v>
      </c>
      <c r="AA62" s="267"/>
      <c r="AB62" s="83"/>
      <c r="AC62" s="264"/>
      <c r="AD62" s="81">
        <v>90</v>
      </c>
      <c r="AE62" s="83">
        <v>65</v>
      </c>
      <c r="AF62" s="83"/>
      <c r="AG62" s="83"/>
      <c r="AH62" s="83"/>
      <c r="AI62" s="83"/>
      <c r="AJ62" s="83"/>
      <c r="AK62" s="83"/>
      <c r="AL62" s="83"/>
      <c r="AM62" s="83"/>
      <c r="AN62" s="83"/>
      <c r="AO62" s="84"/>
      <c r="AP62" s="84"/>
      <c r="AQ62" s="84"/>
      <c r="AR62" s="84"/>
      <c r="AS62" s="84"/>
      <c r="AT62" s="84"/>
      <c r="AU62" s="84"/>
      <c r="AV62" s="84"/>
      <c r="AW62" s="265"/>
      <c r="AX62" s="168"/>
      <c r="AY62" s="1239"/>
      <c r="AZ62" s="295">
        <f t="shared" si="0"/>
        <v>377</v>
      </c>
      <c r="BA62" s="269">
        <f t="shared" si="1"/>
        <v>5</v>
      </c>
    </row>
    <row r="63" spans="1:53" ht="15.75" x14ac:dyDescent="0.25">
      <c r="A63" s="176" t="s">
        <v>388</v>
      </c>
      <c r="B63" s="297" t="s">
        <v>10</v>
      </c>
      <c r="C63" s="175" t="s">
        <v>883</v>
      </c>
      <c r="D63" s="175" t="s">
        <v>176</v>
      </c>
      <c r="E63" s="277">
        <v>2018</v>
      </c>
      <c r="F63" s="287" t="s">
        <v>515</v>
      </c>
      <c r="G63" s="357"/>
      <c r="H63" s="267"/>
      <c r="I63" s="83"/>
      <c r="J63" s="81"/>
      <c r="K63" s="83"/>
      <c r="L63" s="83"/>
      <c r="M63" s="83"/>
      <c r="N63" s="83"/>
      <c r="O63" s="83">
        <v>70</v>
      </c>
      <c r="P63" s="83"/>
      <c r="Q63" s="83"/>
      <c r="R63" s="83"/>
      <c r="S63" s="83"/>
      <c r="T63" s="83"/>
      <c r="U63" s="83">
        <v>15</v>
      </c>
      <c r="V63" s="83"/>
      <c r="W63" s="83">
        <v>15</v>
      </c>
      <c r="X63" s="83"/>
      <c r="Y63" s="83"/>
      <c r="Z63" s="168"/>
      <c r="AA63" s="267">
        <v>80</v>
      </c>
      <c r="AB63" s="83"/>
      <c r="AC63" s="264">
        <v>17</v>
      </c>
      <c r="AD63" s="81"/>
      <c r="AE63" s="83"/>
      <c r="AF63" s="83">
        <v>90</v>
      </c>
      <c r="AG63" s="83"/>
      <c r="AH63" s="83"/>
      <c r="AI63" s="83">
        <v>15</v>
      </c>
      <c r="AJ63" s="83"/>
      <c r="AK63" s="83"/>
      <c r="AL63" s="83"/>
      <c r="AM63" s="83"/>
      <c r="AN63" s="83"/>
      <c r="AO63" s="83"/>
      <c r="AP63" s="83"/>
      <c r="AQ63" s="83"/>
      <c r="AR63" s="83"/>
      <c r="AS63" s="83"/>
      <c r="AT63" s="83"/>
      <c r="AU63" s="83"/>
      <c r="AV63" s="83"/>
      <c r="AW63" s="264"/>
      <c r="AX63" s="168"/>
      <c r="AY63" s="1239"/>
      <c r="AZ63" s="295">
        <f t="shared" si="0"/>
        <v>372</v>
      </c>
      <c r="BA63" s="269">
        <f t="shared" si="1"/>
        <v>7</v>
      </c>
    </row>
    <row r="64" spans="1:53" ht="15.75" x14ac:dyDescent="0.25">
      <c r="A64" s="176" t="s">
        <v>389</v>
      </c>
      <c r="B64" s="297" t="s">
        <v>920</v>
      </c>
      <c r="C64" s="175" t="s">
        <v>930</v>
      </c>
      <c r="D64" s="175" t="s">
        <v>931</v>
      </c>
      <c r="E64" s="277">
        <v>2014</v>
      </c>
      <c r="F64" s="287" t="s">
        <v>516</v>
      </c>
      <c r="G64" s="357"/>
      <c r="H64" s="283"/>
      <c r="I64" s="83"/>
      <c r="J64" s="81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>
        <v>50</v>
      </c>
      <c r="V64" s="83"/>
      <c r="W64" s="83"/>
      <c r="X64" s="83"/>
      <c r="Y64" s="83"/>
      <c r="Z64" s="168"/>
      <c r="AA64" s="267"/>
      <c r="AB64" s="83">
        <v>95</v>
      </c>
      <c r="AC64" s="264"/>
      <c r="AD64" s="81"/>
      <c r="AE64" s="83"/>
      <c r="AF64" s="83"/>
      <c r="AG64" s="83">
        <v>90</v>
      </c>
      <c r="AH64" s="83"/>
      <c r="AI64" s="83">
        <v>95</v>
      </c>
      <c r="AJ64" s="83"/>
      <c r="AK64" s="83"/>
      <c r="AL64" s="83"/>
      <c r="AM64" s="83"/>
      <c r="AN64" s="83"/>
      <c r="AO64" s="83"/>
      <c r="AP64" s="83"/>
      <c r="AQ64" s="83"/>
      <c r="AR64" s="83"/>
      <c r="AS64" s="83"/>
      <c r="AT64" s="83"/>
      <c r="AU64" s="83"/>
      <c r="AV64" s="83"/>
      <c r="AW64" s="264"/>
      <c r="AX64" s="168"/>
      <c r="AY64" s="1239"/>
      <c r="AZ64" s="295">
        <f t="shared" si="0"/>
        <v>370</v>
      </c>
      <c r="BA64" s="269">
        <f t="shared" si="1"/>
        <v>4</v>
      </c>
    </row>
    <row r="65" spans="1:53" ht="15.75" x14ac:dyDescent="0.25">
      <c r="A65" s="176" t="s">
        <v>411</v>
      </c>
      <c r="B65" s="297" t="s">
        <v>23</v>
      </c>
      <c r="C65" s="175" t="s">
        <v>557</v>
      </c>
      <c r="D65" s="175" t="s">
        <v>179</v>
      </c>
      <c r="E65" s="277">
        <v>2011</v>
      </c>
      <c r="F65" s="287" t="s">
        <v>515</v>
      </c>
      <c r="G65" s="357"/>
      <c r="H65" s="283"/>
      <c r="I65" s="83"/>
      <c r="J65" s="81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168"/>
      <c r="AA65" s="267"/>
      <c r="AB65" s="83"/>
      <c r="AC65" s="264"/>
      <c r="AD65" s="81">
        <v>57</v>
      </c>
      <c r="AE65" s="83"/>
      <c r="AF65" s="83"/>
      <c r="AG65" s="83"/>
      <c r="AH65" s="83">
        <v>80</v>
      </c>
      <c r="AI65" s="83"/>
      <c r="AJ65" s="83"/>
      <c r="AK65" s="83">
        <v>95</v>
      </c>
      <c r="AL65" s="83"/>
      <c r="AM65" s="83">
        <v>98</v>
      </c>
      <c r="AN65" s="83"/>
      <c r="AO65" s="83"/>
      <c r="AP65" s="83"/>
      <c r="AQ65" s="83"/>
      <c r="AR65" s="83"/>
      <c r="AS65" s="83"/>
      <c r="AT65" s="83"/>
      <c r="AU65" s="83"/>
      <c r="AV65" s="83"/>
      <c r="AW65" s="264"/>
      <c r="AX65" s="168"/>
      <c r="AY65" s="1239"/>
      <c r="AZ65" s="295">
        <f t="shared" si="0"/>
        <v>370</v>
      </c>
      <c r="BA65" s="269">
        <f t="shared" si="1"/>
        <v>4</v>
      </c>
    </row>
    <row r="66" spans="1:53" ht="15.75" x14ac:dyDescent="0.25">
      <c r="A66" s="176" t="s">
        <v>412</v>
      </c>
      <c r="B66" s="297" t="s">
        <v>920</v>
      </c>
      <c r="C66" s="175" t="s">
        <v>974</v>
      </c>
      <c r="D66" s="175" t="s">
        <v>70</v>
      </c>
      <c r="E66" s="277">
        <v>2014</v>
      </c>
      <c r="F66" s="296" t="s">
        <v>516</v>
      </c>
      <c r="G66" s="357"/>
      <c r="H66" s="267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168"/>
      <c r="AA66" s="267"/>
      <c r="AB66" s="83">
        <v>90</v>
      </c>
      <c r="AC66" s="264">
        <v>90</v>
      </c>
      <c r="AD66" s="81"/>
      <c r="AE66" s="83"/>
      <c r="AF66" s="83"/>
      <c r="AG66" s="83">
        <v>95</v>
      </c>
      <c r="AH66" s="83">
        <v>45</v>
      </c>
      <c r="AI66" s="83"/>
      <c r="AJ66" s="83"/>
      <c r="AK66" s="83"/>
      <c r="AL66" s="83"/>
      <c r="AM66" s="83"/>
      <c r="AN66" s="83"/>
      <c r="AO66" s="83"/>
      <c r="AP66" s="83"/>
      <c r="AQ66" s="83"/>
      <c r="AR66" s="83"/>
      <c r="AS66" s="83"/>
      <c r="AT66" s="83"/>
      <c r="AU66" s="83"/>
      <c r="AV66" s="83"/>
      <c r="AW66" s="264"/>
      <c r="AX66" s="168"/>
      <c r="AY66" s="1239"/>
      <c r="AZ66" s="295">
        <f t="shared" si="0"/>
        <v>360</v>
      </c>
      <c r="BA66" s="269">
        <f t="shared" si="1"/>
        <v>4</v>
      </c>
    </row>
    <row r="67" spans="1:53" ht="15.75" x14ac:dyDescent="0.25">
      <c r="A67" s="176" t="s">
        <v>413</v>
      </c>
      <c r="B67" s="297" t="s">
        <v>23</v>
      </c>
      <c r="C67" s="175" t="s">
        <v>153</v>
      </c>
      <c r="D67" s="175" t="s">
        <v>90</v>
      </c>
      <c r="E67" s="277">
        <v>2007</v>
      </c>
      <c r="F67" s="290" t="s">
        <v>515</v>
      </c>
      <c r="G67" s="357"/>
      <c r="H67" s="283"/>
      <c r="I67" s="83"/>
      <c r="J67" s="81">
        <v>200</v>
      </c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168"/>
      <c r="AA67" s="267"/>
      <c r="AB67" s="83"/>
      <c r="AC67" s="264"/>
      <c r="AD67" s="81"/>
      <c r="AE67" s="83"/>
      <c r="AF67" s="83"/>
      <c r="AG67" s="83"/>
      <c r="AH67" s="83"/>
      <c r="AI67" s="83"/>
      <c r="AJ67" s="83"/>
      <c r="AK67" s="83"/>
      <c r="AL67" s="83">
        <v>140</v>
      </c>
      <c r="AM67" s="83"/>
      <c r="AN67" s="83"/>
      <c r="AO67" s="83"/>
      <c r="AP67" s="83"/>
      <c r="AQ67" s="83"/>
      <c r="AR67" s="83"/>
      <c r="AS67" s="83"/>
      <c r="AT67" s="83"/>
      <c r="AU67" s="83"/>
      <c r="AV67" s="83"/>
      <c r="AW67" s="264"/>
      <c r="AX67" s="168"/>
      <c r="AY67" s="1239"/>
      <c r="AZ67" s="295">
        <f t="shared" si="0"/>
        <v>360</v>
      </c>
      <c r="BA67" s="269">
        <f t="shared" si="1"/>
        <v>2</v>
      </c>
    </row>
    <row r="68" spans="1:53" ht="15.75" x14ac:dyDescent="0.25">
      <c r="A68" s="176" t="s">
        <v>414</v>
      </c>
      <c r="B68" s="306" t="s">
        <v>920</v>
      </c>
      <c r="C68" s="289" t="s">
        <v>921</v>
      </c>
      <c r="D68" s="289" t="s">
        <v>433</v>
      </c>
      <c r="E68" s="279">
        <v>2014</v>
      </c>
      <c r="F68" s="269" t="s">
        <v>515</v>
      </c>
      <c r="G68" s="357"/>
      <c r="H68" s="283"/>
      <c r="I68" s="83"/>
      <c r="J68" s="81"/>
      <c r="K68" s="83"/>
      <c r="L68" s="84"/>
      <c r="M68" s="83"/>
      <c r="N68" s="83"/>
      <c r="O68" s="83"/>
      <c r="P68" s="83"/>
      <c r="Q68" s="83"/>
      <c r="R68" s="83"/>
      <c r="S68" s="83"/>
      <c r="T68" s="84">
        <v>80</v>
      </c>
      <c r="U68" s="84">
        <v>30</v>
      </c>
      <c r="V68" s="84"/>
      <c r="W68" s="84"/>
      <c r="X68" s="84"/>
      <c r="Y68" s="84"/>
      <c r="Z68" s="169"/>
      <c r="AA68" s="283"/>
      <c r="AB68" s="84">
        <v>65</v>
      </c>
      <c r="AC68" s="265"/>
      <c r="AD68" s="82"/>
      <c r="AE68" s="84"/>
      <c r="AF68" s="84"/>
      <c r="AG68" s="84">
        <v>60</v>
      </c>
      <c r="AH68" s="84"/>
      <c r="AI68" s="84">
        <v>63</v>
      </c>
      <c r="AJ68" s="84"/>
      <c r="AK68" s="84"/>
      <c r="AL68" s="84"/>
      <c r="AM68" s="84"/>
      <c r="AN68" s="84"/>
      <c r="AO68" s="84"/>
      <c r="AP68" s="84"/>
      <c r="AQ68" s="84"/>
      <c r="AR68" s="84"/>
      <c r="AS68" s="84"/>
      <c r="AT68" s="84"/>
      <c r="AU68" s="84"/>
      <c r="AV68" s="84"/>
      <c r="AW68" s="265"/>
      <c r="AX68" s="169"/>
      <c r="AY68" s="295"/>
      <c r="AZ68" s="295">
        <f t="shared" si="0"/>
        <v>348</v>
      </c>
      <c r="BA68" s="269">
        <f t="shared" si="1"/>
        <v>5</v>
      </c>
    </row>
    <row r="69" spans="1:53" ht="15.75" x14ac:dyDescent="0.25">
      <c r="A69" s="176" t="s">
        <v>415</v>
      </c>
      <c r="B69" s="306" t="s">
        <v>920</v>
      </c>
      <c r="C69" s="289" t="s">
        <v>933</v>
      </c>
      <c r="D69" s="289" t="s">
        <v>832</v>
      </c>
      <c r="E69" s="279">
        <v>2015</v>
      </c>
      <c r="F69" s="269" t="s">
        <v>515</v>
      </c>
      <c r="G69" s="358"/>
      <c r="H69" s="283"/>
      <c r="I69" s="84"/>
      <c r="J69" s="82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>
        <v>14</v>
      </c>
      <c r="V69" s="84"/>
      <c r="W69" s="84">
        <v>14</v>
      </c>
      <c r="X69" s="84"/>
      <c r="Y69" s="84"/>
      <c r="Z69" s="169"/>
      <c r="AA69" s="283">
        <v>70</v>
      </c>
      <c r="AB69" s="84"/>
      <c r="AC69" s="265">
        <v>36</v>
      </c>
      <c r="AD69" s="82"/>
      <c r="AE69" s="84"/>
      <c r="AF69" s="84">
        <v>85</v>
      </c>
      <c r="AG69" s="84"/>
      <c r="AH69" s="84">
        <v>32</v>
      </c>
      <c r="AI69" s="84">
        <v>26</v>
      </c>
      <c r="AJ69" s="84"/>
      <c r="AK69" s="84"/>
      <c r="AL69" s="84"/>
      <c r="AM69" s="84"/>
      <c r="AN69" s="84"/>
      <c r="AO69" s="84"/>
      <c r="AP69" s="84"/>
      <c r="AQ69" s="84"/>
      <c r="AR69" s="84"/>
      <c r="AS69" s="84"/>
      <c r="AT69" s="84"/>
      <c r="AU69" s="84"/>
      <c r="AV69" s="84"/>
      <c r="AW69" s="265"/>
      <c r="AX69" s="168"/>
      <c r="AY69" s="1239"/>
      <c r="AZ69" s="295">
        <f t="shared" ref="AZ69:AZ132" si="2">SUM(G69:AX69)+(BA69*10)</f>
        <v>347</v>
      </c>
      <c r="BA69" s="269">
        <f t="shared" ref="BA69:BA132" si="3">COUNTA(G69:AX69)+(AY69/10)</f>
        <v>7</v>
      </c>
    </row>
    <row r="70" spans="1:53" ht="15.75" x14ac:dyDescent="0.25">
      <c r="A70" s="176" t="s">
        <v>430</v>
      </c>
      <c r="B70" s="297" t="s">
        <v>23</v>
      </c>
      <c r="C70" s="175" t="s">
        <v>492</v>
      </c>
      <c r="D70" s="175" t="s">
        <v>82</v>
      </c>
      <c r="E70" s="277">
        <v>2009</v>
      </c>
      <c r="F70" s="287" t="s">
        <v>515</v>
      </c>
      <c r="G70" s="357"/>
      <c r="H70" s="283"/>
      <c r="I70" s="83"/>
      <c r="J70" s="81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168"/>
      <c r="AA70" s="267"/>
      <c r="AB70" s="83"/>
      <c r="AC70" s="264"/>
      <c r="AD70" s="81"/>
      <c r="AE70" s="83">
        <v>125</v>
      </c>
      <c r="AF70" s="83"/>
      <c r="AG70" s="83"/>
      <c r="AH70" s="83"/>
      <c r="AI70" s="83"/>
      <c r="AJ70" s="83"/>
      <c r="AK70" s="83">
        <v>100</v>
      </c>
      <c r="AL70" s="83">
        <v>86</v>
      </c>
      <c r="AM70" s="83"/>
      <c r="AN70" s="83"/>
      <c r="AO70" s="83"/>
      <c r="AP70" s="83"/>
      <c r="AQ70" s="83"/>
      <c r="AR70" s="83"/>
      <c r="AS70" s="83"/>
      <c r="AT70" s="83"/>
      <c r="AU70" s="83"/>
      <c r="AV70" s="83"/>
      <c r="AW70" s="264"/>
      <c r="AX70" s="168"/>
      <c r="AY70" s="1239"/>
      <c r="AZ70" s="295">
        <f t="shared" si="2"/>
        <v>341</v>
      </c>
      <c r="BA70" s="269">
        <f t="shared" si="3"/>
        <v>3</v>
      </c>
    </row>
    <row r="71" spans="1:53" ht="15.75" x14ac:dyDescent="0.25">
      <c r="A71" s="176" t="s">
        <v>431</v>
      </c>
      <c r="B71" s="297" t="s">
        <v>7</v>
      </c>
      <c r="C71" s="175" t="s">
        <v>528</v>
      </c>
      <c r="D71" s="175" t="s">
        <v>82</v>
      </c>
      <c r="E71" s="277">
        <v>2015</v>
      </c>
      <c r="F71" s="269" t="s">
        <v>515</v>
      </c>
      <c r="G71" s="358"/>
      <c r="H71" s="283"/>
      <c r="I71" s="83"/>
      <c r="J71" s="82"/>
      <c r="K71" s="84"/>
      <c r="L71" s="84"/>
      <c r="M71" s="84"/>
      <c r="N71" s="84"/>
      <c r="O71" s="98"/>
      <c r="P71" s="84"/>
      <c r="Q71" s="84"/>
      <c r="R71" s="83"/>
      <c r="S71" s="83">
        <v>150</v>
      </c>
      <c r="T71" s="84"/>
      <c r="U71" s="84"/>
      <c r="V71" s="84"/>
      <c r="W71" s="83"/>
      <c r="X71" s="83"/>
      <c r="Y71" s="83"/>
      <c r="Z71" s="168"/>
      <c r="AA71" s="267">
        <v>150</v>
      </c>
      <c r="AB71" s="83"/>
      <c r="AC71" s="264"/>
      <c r="AD71" s="83"/>
      <c r="AE71" s="83"/>
      <c r="AF71" s="83"/>
      <c r="AG71" s="83"/>
      <c r="AH71" s="83"/>
      <c r="AI71" s="83"/>
      <c r="AJ71" s="83"/>
      <c r="AK71" s="83"/>
      <c r="AL71" s="83"/>
      <c r="AM71" s="83"/>
      <c r="AN71" s="83"/>
      <c r="AO71" s="83"/>
      <c r="AP71" s="83"/>
      <c r="AQ71" s="83"/>
      <c r="AR71" s="83"/>
      <c r="AS71" s="83"/>
      <c r="AT71" s="83"/>
      <c r="AU71" s="83"/>
      <c r="AV71" s="83"/>
      <c r="AW71" s="264"/>
      <c r="AX71" s="169"/>
      <c r="AY71" s="1239">
        <v>10</v>
      </c>
      <c r="AZ71" s="295">
        <f t="shared" si="2"/>
        <v>330</v>
      </c>
      <c r="BA71" s="269">
        <f t="shared" si="3"/>
        <v>3</v>
      </c>
    </row>
    <row r="72" spans="1:53" ht="15.75" x14ac:dyDescent="0.25">
      <c r="A72" s="176" t="s">
        <v>558</v>
      </c>
      <c r="B72" s="166" t="s">
        <v>71</v>
      </c>
      <c r="C72" s="28" t="s">
        <v>77</v>
      </c>
      <c r="D72" s="28" t="s">
        <v>78</v>
      </c>
      <c r="E72" s="168">
        <v>2013</v>
      </c>
      <c r="F72" s="287" t="s">
        <v>515</v>
      </c>
      <c r="G72" s="357"/>
      <c r="H72" s="267"/>
      <c r="I72" s="83">
        <v>125</v>
      </c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168"/>
      <c r="AA72" s="267"/>
      <c r="AB72" s="83"/>
      <c r="AC72" s="264"/>
      <c r="AD72" s="81"/>
      <c r="AE72" s="83"/>
      <c r="AF72" s="83"/>
      <c r="AG72" s="83"/>
      <c r="AH72" s="83"/>
      <c r="AI72" s="83"/>
      <c r="AJ72" s="83"/>
      <c r="AK72" s="83"/>
      <c r="AL72" s="83"/>
      <c r="AM72" s="83">
        <v>165</v>
      </c>
      <c r="AN72" s="83"/>
      <c r="AO72" s="83"/>
      <c r="AP72" s="83"/>
      <c r="AQ72" s="83"/>
      <c r="AR72" s="83"/>
      <c r="AS72" s="83"/>
      <c r="AT72" s="83"/>
      <c r="AU72" s="83"/>
      <c r="AV72" s="83"/>
      <c r="AW72" s="264"/>
      <c r="AX72" s="168"/>
      <c r="AY72" s="1239">
        <v>20</v>
      </c>
      <c r="AZ72" s="295">
        <f t="shared" si="2"/>
        <v>330</v>
      </c>
      <c r="BA72" s="269">
        <f t="shared" si="3"/>
        <v>4</v>
      </c>
    </row>
    <row r="73" spans="1:53" ht="15.75" x14ac:dyDescent="0.25">
      <c r="A73" s="176" t="s">
        <v>561</v>
      </c>
      <c r="B73" s="300" t="s">
        <v>71</v>
      </c>
      <c r="C73" s="301" t="s">
        <v>182</v>
      </c>
      <c r="D73" s="301" t="s">
        <v>126</v>
      </c>
      <c r="E73" s="302">
        <v>2015</v>
      </c>
      <c r="F73" s="269" t="s">
        <v>515</v>
      </c>
      <c r="G73" s="357"/>
      <c r="H73" s="267"/>
      <c r="I73" s="83"/>
      <c r="J73" s="81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168"/>
      <c r="AA73" s="267"/>
      <c r="AB73" s="83"/>
      <c r="AC73" s="264"/>
      <c r="AD73" s="81"/>
      <c r="AE73" s="83"/>
      <c r="AF73" s="83"/>
      <c r="AG73" s="83"/>
      <c r="AH73" s="83"/>
      <c r="AI73" s="83"/>
      <c r="AJ73" s="83"/>
      <c r="AK73" s="83"/>
      <c r="AL73" s="83"/>
      <c r="AM73" s="83">
        <v>300</v>
      </c>
      <c r="AN73" s="83"/>
      <c r="AO73" s="83"/>
      <c r="AP73" s="84"/>
      <c r="AQ73" s="84"/>
      <c r="AR73" s="84"/>
      <c r="AS73" s="84"/>
      <c r="AT73" s="84"/>
      <c r="AU73" s="84"/>
      <c r="AV73" s="84"/>
      <c r="AW73" s="265"/>
      <c r="AX73" s="169"/>
      <c r="AY73" s="295">
        <v>20</v>
      </c>
      <c r="AZ73" s="295">
        <f t="shared" si="2"/>
        <v>330</v>
      </c>
      <c r="BA73" s="269">
        <f t="shared" si="3"/>
        <v>3</v>
      </c>
    </row>
    <row r="74" spans="1:53" ht="15.75" x14ac:dyDescent="0.25">
      <c r="A74" s="176" t="s">
        <v>562</v>
      </c>
      <c r="B74" s="165" t="s">
        <v>460</v>
      </c>
      <c r="C74" s="85" t="s">
        <v>839</v>
      </c>
      <c r="D74" s="85" t="s">
        <v>834</v>
      </c>
      <c r="E74" s="265">
        <v>2014</v>
      </c>
      <c r="F74" s="269" t="s">
        <v>516</v>
      </c>
      <c r="G74" s="358">
        <v>33</v>
      </c>
      <c r="H74" s="283"/>
      <c r="I74" s="84"/>
      <c r="J74" s="82"/>
      <c r="K74" s="84"/>
      <c r="L74" s="84"/>
      <c r="M74" s="84">
        <v>29</v>
      </c>
      <c r="N74" s="84"/>
      <c r="O74" s="84"/>
      <c r="P74" s="84"/>
      <c r="Q74" s="84"/>
      <c r="R74" s="84"/>
      <c r="S74" s="84"/>
      <c r="T74" s="84">
        <v>85</v>
      </c>
      <c r="U74" s="84">
        <v>17</v>
      </c>
      <c r="V74" s="84"/>
      <c r="W74" s="84"/>
      <c r="X74" s="84"/>
      <c r="Y74" s="84"/>
      <c r="Z74" s="169"/>
      <c r="AA74" s="283"/>
      <c r="AB74" s="84"/>
      <c r="AC74" s="265"/>
      <c r="AD74" s="82"/>
      <c r="AE74" s="84"/>
      <c r="AF74" s="84"/>
      <c r="AG74" s="84"/>
      <c r="AH74" s="84"/>
      <c r="AI74" s="84"/>
      <c r="AJ74" s="84"/>
      <c r="AK74" s="84"/>
      <c r="AL74" s="84"/>
      <c r="AM74" s="84">
        <v>113</v>
      </c>
      <c r="AN74" s="84"/>
      <c r="AO74" s="84"/>
      <c r="AP74" s="84"/>
      <c r="AQ74" s="84"/>
      <c r="AR74" s="84"/>
      <c r="AS74" s="84"/>
      <c r="AT74" s="84"/>
      <c r="AU74" s="84"/>
      <c r="AV74" s="84"/>
      <c r="AW74" s="265"/>
      <c r="AX74" s="169"/>
      <c r="AY74" s="295"/>
      <c r="AZ74" s="295">
        <f t="shared" si="2"/>
        <v>327</v>
      </c>
      <c r="BA74" s="269">
        <f t="shared" si="3"/>
        <v>5</v>
      </c>
    </row>
    <row r="75" spans="1:53" ht="15.75" x14ac:dyDescent="0.25">
      <c r="A75" s="176" t="s">
        <v>563</v>
      </c>
      <c r="B75" s="166" t="s">
        <v>460</v>
      </c>
      <c r="C75" s="28" t="s">
        <v>838</v>
      </c>
      <c r="D75" s="28" t="s">
        <v>73</v>
      </c>
      <c r="E75" s="264">
        <v>2012</v>
      </c>
      <c r="F75" s="287" t="s">
        <v>515</v>
      </c>
      <c r="G75" s="357"/>
      <c r="H75" s="267">
        <v>48</v>
      </c>
      <c r="I75" s="83"/>
      <c r="J75" s="83"/>
      <c r="K75" s="83"/>
      <c r="L75" s="83"/>
      <c r="M75" s="83"/>
      <c r="N75" s="83">
        <v>43</v>
      </c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168"/>
      <c r="AA75" s="267"/>
      <c r="AB75" s="83"/>
      <c r="AC75" s="264"/>
      <c r="AD75" s="81">
        <v>54</v>
      </c>
      <c r="AE75" s="83"/>
      <c r="AF75" s="83"/>
      <c r="AG75" s="83"/>
      <c r="AH75" s="83"/>
      <c r="AI75" s="83"/>
      <c r="AJ75" s="83">
        <v>80</v>
      </c>
      <c r="AK75" s="83"/>
      <c r="AL75" s="83"/>
      <c r="AM75" s="83">
        <v>48</v>
      </c>
      <c r="AN75" s="83"/>
      <c r="AO75" s="83"/>
      <c r="AP75" s="83"/>
      <c r="AQ75" s="83"/>
      <c r="AR75" s="83"/>
      <c r="AS75" s="83"/>
      <c r="AT75" s="83"/>
      <c r="AU75" s="83"/>
      <c r="AV75" s="83"/>
      <c r="AW75" s="264"/>
      <c r="AX75" s="168"/>
      <c r="AY75" s="1239"/>
      <c r="AZ75" s="295">
        <f t="shared" si="2"/>
        <v>323</v>
      </c>
      <c r="BA75" s="269">
        <f t="shared" si="3"/>
        <v>5</v>
      </c>
    </row>
    <row r="76" spans="1:53" ht="15.75" x14ac:dyDescent="0.25">
      <c r="A76" s="176" t="s">
        <v>564</v>
      </c>
      <c r="B76" s="166" t="s">
        <v>16</v>
      </c>
      <c r="C76" s="28" t="s">
        <v>754</v>
      </c>
      <c r="D76" s="28" t="s">
        <v>73</v>
      </c>
      <c r="E76" s="264">
        <v>2010</v>
      </c>
      <c r="F76" s="287" t="s">
        <v>515</v>
      </c>
      <c r="G76" s="357"/>
      <c r="H76" s="267"/>
      <c r="I76" s="83"/>
      <c r="J76" s="81">
        <v>85</v>
      </c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>
        <v>100</v>
      </c>
      <c r="Z76" s="168"/>
      <c r="AA76" s="267"/>
      <c r="AB76" s="83"/>
      <c r="AC76" s="264"/>
      <c r="AD76" s="81"/>
      <c r="AE76" s="83">
        <v>105</v>
      </c>
      <c r="AF76" s="83"/>
      <c r="AG76" s="83"/>
      <c r="AH76" s="83"/>
      <c r="AI76" s="83"/>
      <c r="AJ76" s="83"/>
      <c r="AK76" s="83"/>
      <c r="AL76" s="83"/>
      <c r="AM76" s="83"/>
      <c r="AN76" s="83"/>
      <c r="AO76" s="83"/>
      <c r="AP76" s="83"/>
      <c r="AQ76" s="83"/>
      <c r="AR76" s="83"/>
      <c r="AS76" s="83"/>
      <c r="AT76" s="83"/>
      <c r="AU76" s="83"/>
      <c r="AV76" s="83"/>
      <c r="AW76" s="264"/>
      <c r="AX76" s="168"/>
      <c r="AY76" s="1239"/>
      <c r="AZ76" s="295">
        <f t="shared" si="2"/>
        <v>320</v>
      </c>
      <c r="BA76" s="269">
        <f t="shared" si="3"/>
        <v>3</v>
      </c>
    </row>
    <row r="77" spans="1:53" ht="15.75" x14ac:dyDescent="0.25">
      <c r="A77" s="176" t="s">
        <v>565</v>
      </c>
      <c r="B77" s="165" t="s">
        <v>71</v>
      </c>
      <c r="C77" s="85" t="s">
        <v>86</v>
      </c>
      <c r="D77" s="85" t="s">
        <v>87</v>
      </c>
      <c r="E77" s="169">
        <v>2012</v>
      </c>
      <c r="F77" s="269" t="s">
        <v>515</v>
      </c>
      <c r="G77" s="358"/>
      <c r="H77" s="283"/>
      <c r="I77" s="84"/>
      <c r="J77" s="82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3"/>
      <c r="X77" s="83"/>
      <c r="Y77" s="83"/>
      <c r="Z77" s="168"/>
      <c r="AA77" s="267"/>
      <c r="AB77" s="83"/>
      <c r="AC77" s="264"/>
      <c r="AD77" s="81"/>
      <c r="AE77" s="83"/>
      <c r="AF77" s="83"/>
      <c r="AG77" s="83"/>
      <c r="AH77" s="83"/>
      <c r="AI77" s="83"/>
      <c r="AJ77" s="83"/>
      <c r="AK77" s="83"/>
      <c r="AL77" s="83">
        <v>300</v>
      </c>
      <c r="AM77" s="83"/>
      <c r="AN77" s="83"/>
      <c r="AO77" s="83"/>
      <c r="AP77" s="83"/>
      <c r="AQ77" s="83"/>
      <c r="AR77" s="84"/>
      <c r="AS77" s="83"/>
      <c r="AT77" s="83"/>
      <c r="AU77" s="83"/>
      <c r="AV77" s="83"/>
      <c r="AW77" s="264"/>
      <c r="AX77" s="168"/>
      <c r="AY77" s="1239">
        <v>10</v>
      </c>
      <c r="AZ77" s="295">
        <f t="shared" si="2"/>
        <v>320</v>
      </c>
      <c r="BA77" s="269">
        <f t="shared" si="3"/>
        <v>2</v>
      </c>
    </row>
    <row r="78" spans="1:53" ht="15.75" x14ac:dyDescent="0.25">
      <c r="A78" s="176" t="s">
        <v>566</v>
      </c>
      <c r="B78" s="1293" t="s">
        <v>478</v>
      </c>
      <c r="C78" s="1295" t="s">
        <v>479</v>
      </c>
      <c r="D78" s="1295" t="s">
        <v>139</v>
      </c>
      <c r="E78" s="728">
        <v>2015</v>
      </c>
      <c r="F78" s="287" t="s">
        <v>515</v>
      </c>
      <c r="G78" s="357"/>
      <c r="H78" s="267">
        <v>100</v>
      </c>
      <c r="I78" s="83">
        <v>90</v>
      </c>
      <c r="J78" s="81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168"/>
      <c r="AA78" s="267"/>
      <c r="AB78" s="83"/>
      <c r="AC78" s="264"/>
      <c r="AD78" s="83"/>
      <c r="AE78" s="83"/>
      <c r="AF78" s="83"/>
      <c r="AG78" s="83"/>
      <c r="AH78" s="83"/>
      <c r="AI78" s="83"/>
      <c r="AJ78" s="83"/>
      <c r="AK78" s="83"/>
      <c r="AL78" s="83">
        <v>98</v>
      </c>
      <c r="AM78" s="83"/>
      <c r="AN78" s="83"/>
      <c r="AO78" s="83"/>
      <c r="AP78" s="83"/>
      <c r="AQ78" s="83"/>
      <c r="AR78" s="83"/>
      <c r="AS78" s="83"/>
      <c r="AT78" s="83"/>
      <c r="AU78" s="83"/>
      <c r="AV78" s="83"/>
      <c r="AW78" s="264"/>
      <c r="AX78" s="168"/>
      <c r="AY78" s="1239"/>
      <c r="AZ78" s="295">
        <f t="shared" si="2"/>
        <v>318</v>
      </c>
      <c r="BA78" s="269">
        <f t="shared" si="3"/>
        <v>3</v>
      </c>
    </row>
    <row r="79" spans="1:53" ht="15.75" x14ac:dyDescent="0.25">
      <c r="A79" s="176" t="s">
        <v>567</v>
      </c>
      <c r="B79" s="297" t="s">
        <v>846</v>
      </c>
      <c r="C79" s="175" t="s">
        <v>982</v>
      </c>
      <c r="D79" s="175" t="s">
        <v>139</v>
      </c>
      <c r="E79" s="277">
        <v>2015</v>
      </c>
      <c r="F79" s="296" t="s">
        <v>516</v>
      </c>
      <c r="G79" s="357"/>
      <c r="H79" s="267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168"/>
      <c r="AA79" s="267">
        <v>115</v>
      </c>
      <c r="AB79" s="83"/>
      <c r="AC79" s="264"/>
      <c r="AD79" s="81"/>
      <c r="AE79" s="83"/>
      <c r="AF79" s="83">
        <v>115</v>
      </c>
      <c r="AG79" s="83"/>
      <c r="AH79" s="83"/>
      <c r="AI79" s="83">
        <v>57</v>
      </c>
      <c r="AJ79" s="83"/>
      <c r="AK79" s="83"/>
      <c r="AL79" s="83"/>
      <c r="AM79" s="83"/>
      <c r="AN79" s="83"/>
      <c r="AO79" s="83"/>
      <c r="AP79" s="83"/>
      <c r="AQ79" s="83"/>
      <c r="AR79" s="83"/>
      <c r="AS79" s="83"/>
      <c r="AT79" s="83"/>
      <c r="AU79" s="83"/>
      <c r="AV79" s="83"/>
      <c r="AW79" s="264"/>
      <c r="AX79" s="168"/>
      <c r="AY79" s="1239"/>
      <c r="AZ79" s="295">
        <f t="shared" si="2"/>
        <v>317</v>
      </c>
      <c r="BA79" s="269">
        <f t="shared" si="3"/>
        <v>3</v>
      </c>
    </row>
    <row r="80" spans="1:53" ht="15.75" x14ac:dyDescent="0.25">
      <c r="A80" s="176" t="s">
        <v>568</v>
      </c>
      <c r="B80" s="297" t="s">
        <v>71</v>
      </c>
      <c r="C80" s="175" t="s">
        <v>129</v>
      </c>
      <c r="D80" s="175" t="s">
        <v>83</v>
      </c>
      <c r="E80" s="277">
        <v>2007</v>
      </c>
      <c r="F80" s="287" t="s">
        <v>515</v>
      </c>
      <c r="G80" s="357"/>
      <c r="H80" s="267"/>
      <c r="I80" s="83"/>
      <c r="J80" s="81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168"/>
      <c r="AA80" s="267"/>
      <c r="AB80" s="83"/>
      <c r="AC80" s="264"/>
      <c r="AD80" s="81"/>
      <c r="AE80" s="83"/>
      <c r="AF80" s="83"/>
      <c r="AG80" s="83"/>
      <c r="AH80" s="83"/>
      <c r="AI80" s="83"/>
      <c r="AJ80" s="83"/>
      <c r="AK80" s="83"/>
      <c r="AL80" s="83">
        <v>300</v>
      </c>
      <c r="AM80" s="83"/>
      <c r="AN80" s="83"/>
      <c r="AO80" s="83"/>
      <c r="AP80" s="84"/>
      <c r="AQ80" s="84"/>
      <c r="AR80" s="84"/>
      <c r="AS80" s="84"/>
      <c r="AT80" s="84"/>
      <c r="AU80" s="84"/>
      <c r="AV80" s="84"/>
      <c r="AW80" s="265"/>
      <c r="AX80" s="169"/>
      <c r="AY80" s="295"/>
      <c r="AZ80" s="295">
        <f t="shared" si="2"/>
        <v>310</v>
      </c>
      <c r="BA80" s="269">
        <f t="shared" si="3"/>
        <v>1</v>
      </c>
    </row>
    <row r="81" spans="1:53" ht="15.75" x14ac:dyDescent="0.25">
      <c r="A81" s="176" t="s">
        <v>570</v>
      </c>
      <c r="B81" s="297" t="s">
        <v>16</v>
      </c>
      <c r="C81" s="175" t="s">
        <v>716</v>
      </c>
      <c r="D81" s="175" t="s">
        <v>70</v>
      </c>
      <c r="E81" s="277">
        <v>2012</v>
      </c>
      <c r="F81" s="287" t="s">
        <v>515</v>
      </c>
      <c r="G81" s="357"/>
      <c r="H81" s="267">
        <v>20</v>
      </c>
      <c r="I81" s="83">
        <v>26</v>
      </c>
      <c r="J81" s="81"/>
      <c r="K81" s="83"/>
      <c r="L81" s="83"/>
      <c r="M81" s="83"/>
      <c r="N81" s="83">
        <v>50</v>
      </c>
      <c r="O81" s="83"/>
      <c r="P81" s="83"/>
      <c r="Q81" s="83"/>
      <c r="R81" s="83">
        <v>54</v>
      </c>
      <c r="S81" s="83"/>
      <c r="T81" s="83"/>
      <c r="U81" s="83"/>
      <c r="V81" s="83">
        <v>50</v>
      </c>
      <c r="W81" s="83"/>
      <c r="X81" s="83">
        <v>33</v>
      </c>
      <c r="Y81" s="83"/>
      <c r="Z81" s="168"/>
      <c r="AA81" s="267"/>
      <c r="AB81" s="83"/>
      <c r="AC81" s="264"/>
      <c r="AD81" s="81"/>
      <c r="AE81" s="83"/>
      <c r="AF81" s="83"/>
      <c r="AG81" s="83"/>
      <c r="AH81" s="83"/>
      <c r="AI81" s="83"/>
      <c r="AJ81" s="83"/>
      <c r="AK81" s="83"/>
      <c r="AL81" s="83"/>
      <c r="AM81" s="83"/>
      <c r="AN81" s="83"/>
      <c r="AO81" s="84"/>
      <c r="AP81" s="84"/>
      <c r="AQ81" s="84"/>
      <c r="AR81" s="84"/>
      <c r="AS81" s="84"/>
      <c r="AT81" s="84"/>
      <c r="AU81" s="84"/>
      <c r="AV81" s="84"/>
      <c r="AW81" s="265"/>
      <c r="AX81" s="168"/>
      <c r="AY81" s="1239">
        <v>10</v>
      </c>
      <c r="AZ81" s="295">
        <f t="shared" si="2"/>
        <v>303</v>
      </c>
      <c r="BA81" s="269">
        <f t="shared" si="3"/>
        <v>7</v>
      </c>
    </row>
    <row r="82" spans="1:53" ht="15.75" x14ac:dyDescent="0.25">
      <c r="A82" s="176" t="s">
        <v>571</v>
      </c>
      <c r="B82" s="297" t="s">
        <v>7</v>
      </c>
      <c r="C82" s="175" t="s">
        <v>598</v>
      </c>
      <c r="D82" s="175" t="s">
        <v>366</v>
      </c>
      <c r="E82" s="277">
        <v>2012</v>
      </c>
      <c r="F82" s="287" t="s">
        <v>515</v>
      </c>
      <c r="G82" s="357"/>
      <c r="H82" s="267">
        <v>24</v>
      </c>
      <c r="I82" s="83">
        <v>19</v>
      </c>
      <c r="J82" s="81"/>
      <c r="K82" s="83"/>
      <c r="L82" s="83"/>
      <c r="M82" s="83"/>
      <c r="N82" s="83">
        <v>27</v>
      </c>
      <c r="O82" s="83"/>
      <c r="P82" s="83"/>
      <c r="Q82" s="83"/>
      <c r="R82" s="83"/>
      <c r="S82" s="83"/>
      <c r="T82" s="83"/>
      <c r="U82" s="83"/>
      <c r="V82" s="83">
        <v>23</v>
      </c>
      <c r="W82" s="83"/>
      <c r="X82" s="83">
        <v>15</v>
      </c>
      <c r="Y82" s="83"/>
      <c r="Z82" s="168"/>
      <c r="AA82" s="267"/>
      <c r="AB82" s="83"/>
      <c r="AC82" s="264"/>
      <c r="AD82" s="81">
        <v>32</v>
      </c>
      <c r="AE82" s="83"/>
      <c r="AF82" s="83"/>
      <c r="AG82" s="83"/>
      <c r="AH82" s="83">
        <v>36</v>
      </c>
      <c r="AI82" s="83"/>
      <c r="AJ82" s="83">
        <v>30</v>
      </c>
      <c r="AK82" s="83"/>
      <c r="AL82" s="83"/>
      <c r="AM82" s="83"/>
      <c r="AN82" s="83"/>
      <c r="AO82" s="83"/>
      <c r="AP82" s="83"/>
      <c r="AQ82" s="83"/>
      <c r="AR82" s="83"/>
      <c r="AS82" s="83"/>
      <c r="AT82" s="83"/>
      <c r="AU82" s="83"/>
      <c r="AV82" s="83"/>
      <c r="AW82" s="264"/>
      <c r="AX82" s="168"/>
      <c r="AY82" s="1239">
        <v>10</v>
      </c>
      <c r="AZ82" s="295">
        <f t="shared" si="2"/>
        <v>296</v>
      </c>
      <c r="BA82" s="269">
        <f t="shared" si="3"/>
        <v>9</v>
      </c>
    </row>
    <row r="83" spans="1:53" ht="15.75" x14ac:dyDescent="0.25">
      <c r="A83" s="176" t="s">
        <v>572</v>
      </c>
      <c r="B83" s="297" t="s">
        <v>376</v>
      </c>
      <c r="C83" s="175" t="s">
        <v>398</v>
      </c>
      <c r="D83" s="175" t="s">
        <v>67</v>
      </c>
      <c r="E83" s="277">
        <v>2011</v>
      </c>
      <c r="F83" s="287" t="s">
        <v>515</v>
      </c>
      <c r="G83" s="357"/>
      <c r="H83" s="267">
        <v>40</v>
      </c>
      <c r="I83" s="83">
        <v>80</v>
      </c>
      <c r="J83" s="81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>
        <v>48</v>
      </c>
      <c r="Y83" s="83"/>
      <c r="Z83" s="168"/>
      <c r="AA83" s="267"/>
      <c r="AB83" s="83"/>
      <c r="AC83" s="264"/>
      <c r="AD83" s="81"/>
      <c r="AE83" s="83"/>
      <c r="AF83" s="83"/>
      <c r="AG83" s="83"/>
      <c r="AH83" s="83"/>
      <c r="AI83" s="83"/>
      <c r="AJ83" s="83"/>
      <c r="AK83" s="83"/>
      <c r="AL83" s="83"/>
      <c r="AM83" s="83">
        <v>54</v>
      </c>
      <c r="AN83" s="83"/>
      <c r="AO83" s="83"/>
      <c r="AP83" s="83"/>
      <c r="AQ83" s="83"/>
      <c r="AR83" s="83"/>
      <c r="AS83" s="83"/>
      <c r="AT83" s="83"/>
      <c r="AU83" s="83"/>
      <c r="AV83" s="83"/>
      <c r="AW83" s="264"/>
      <c r="AX83" s="168"/>
      <c r="AY83" s="1239">
        <v>30</v>
      </c>
      <c r="AZ83" s="295">
        <f t="shared" si="2"/>
        <v>292</v>
      </c>
      <c r="BA83" s="269">
        <f t="shared" si="3"/>
        <v>7</v>
      </c>
    </row>
    <row r="84" spans="1:53" ht="15.75" x14ac:dyDescent="0.25">
      <c r="A84" s="176" t="s">
        <v>573</v>
      </c>
      <c r="B84" s="306" t="s">
        <v>628</v>
      </c>
      <c r="C84" s="289" t="s">
        <v>556</v>
      </c>
      <c r="D84" s="289" t="s">
        <v>133</v>
      </c>
      <c r="E84" s="279">
        <v>2010</v>
      </c>
      <c r="F84" s="269" t="s">
        <v>515</v>
      </c>
      <c r="G84" s="358"/>
      <c r="H84" s="283"/>
      <c r="I84" s="84"/>
      <c r="J84" s="82"/>
      <c r="K84" s="84"/>
      <c r="L84" s="84"/>
      <c r="M84" s="84"/>
      <c r="N84" s="84"/>
      <c r="O84" s="84"/>
      <c r="P84" s="84"/>
      <c r="Q84" s="84"/>
      <c r="R84" s="84"/>
      <c r="S84" s="84"/>
      <c r="T84" s="84"/>
      <c r="U84" s="84"/>
      <c r="V84" s="84"/>
      <c r="W84" s="84"/>
      <c r="X84" s="84"/>
      <c r="Y84" s="84"/>
      <c r="Z84" s="169"/>
      <c r="AA84" s="283"/>
      <c r="AB84" s="84"/>
      <c r="AC84" s="265"/>
      <c r="AD84" s="82"/>
      <c r="AE84" s="84"/>
      <c r="AF84" s="84"/>
      <c r="AG84" s="84"/>
      <c r="AH84" s="84"/>
      <c r="AI84" s="84"/>
      <c r="AJ84" s="84"/>
      <c r="AK84" s="84"/>
      <c r="AL84" s="84">
        <v>260</v>
      </c>
      <c r="AM84" s="84"/>
      <c r="AN84" s="84"/>
      <c r="AO84" s="84"/>
      <c r="AP84" s="84"/>
      <c r="AQ84" s="84"/>
      <c r="AR84" s="84"/>
      <c r="AS84" s="84"/>
      <c r="AT84" s="84"/>
      <c r="AU84" s="84"/>
      <c r="AV84" s="84"/>
      <c r="AW84" s="265"/>
      <c r="AX84" s="169"/>
      <c r="AY84" s="295">
        <v>20</v>
      </c>
      <c r="AZ84" s="295">
        <f t="shared" si="2"/>
        <v>290</v>
      </c>
      <c r="BA84" s="269">
        <f t="shared" si="3"/>
        <v>3</v>
      </c>
    </row>
    <row r="85" spans="1:53" ht="15.75" x14ac:dyDescent="0.25">
      <c r="A85" s="176" t="s">
        <v>574</v>
      </c>
      <c r="B85" s="297" t="s">
        <v>71</v>
      </c>
      <c r="C85" s="175" t="s">
        <v>72</v>
      </c>
      <c r="D85" s="175" t="s">
        <v>73</v>
      </c>
      <c r="E85" s="277">
        <v>2014</v>
      </c>
      <c r="F85" s="287" t="s">
        <v>515</v>
      </c>
      <c r="G85" s="357"/>
      <c r="H85" s="267"/>
      <c r="I85" s="83"/>
      <c r="J85" s="81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168"/>
      <c r="AA85" s="267"/>
      <c r="AB85" s="83"/>
      <c r="AC85" s="264"/>
      <c r="AD85" s="81"/>
      <c r="AE85" s="83"/>
      <c r="AF85" s="83"/>
      <c r="AG85" s="83"/>
      <c r="AH85" s="83"/>
      <c r="AI85" s="83"/>
      <c r="AJ85" s="83"/>
      <c r="AK85" s="83"/>
      <c r="AL85" s="83"/>
      <c r="AM85" s="83">
        <v>260</v>
      </c>
      <c r="AN85" s="83"/>
      <c r="AO85" s="83"/>
      <c r="AP85" s="83"/>
      <c r="AQ85" s="83"/>
      <c r="AR85" s="83"/>
      <c r="AS85" s="83"/>
      <c r="AT85" s="83"/>
      <c r="AU85" s="83"/>
      <c r="AV85" s="83"/>
      <c r="AW85" s="264"/>
      <c r="AX85" s="168"/>
      <c r="AY85" s="1239">
        <v>20</v>
      </c>
      <c r="AZ85" s="295">
        <f t="shared" si="2"/>
        <v>290</v>
      </c>
      <c r="BA85" s="269">
        <f t="shared" si="3"/>
        <v>3</v>
      </c>
    </row>
    <row r="86" spans="1:53" ht="15.75" x14ac:dyDescent="0.25">
      <c r="A86" s="176" t="s">
        <v>575</v>
      </c>
      <c r="B86" s="297" t="s">
        <v>93</v>
      </c>
      <c r="C86" s="175" t="s">
        <v>547</v>
      </c>
      <c r="D86" s="175" t="s">
        <v>484</v>
      </c>
      <c r="E86" s="277">
        <v>2011</v>
      </c>
      <c r="F86" s="287" t="s">
        <v>515</v>
      </c>
      <c r="G86" s="357"/>
      <c r="H86" s="267"/>
      <c r="I86" s="83">
        <v>65</v>
      </c>
      <c r="J86" s="81"/>
      <c r="K86" s="83"/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83">
        <v>38</v>
      </c>
      <c r="Y86" s="83"/>
      <c r="Z86" s="168"/>
      <c r="AA86" s="267"/>
      <c r="AB86" s="83"/>
      <c r="AC86" s="264"/>
      <c r="AD86" s="81"/>
      <c r="AE86" s="83"/>
      <c r="AF86" s="83"/>
      <c r="AG86" s="83"/>
      <c r="AH86" s="83">
        <v>75</v>
      </c>
      <c r="AI86" s="83"/>
      <c r="AJ86" s="83"/>
      <c r="AK86" s="83"/>
      <c r="AL86" s="83">
        <v>68</v>
      </c>
      <c r="AM86" s="83"/>
      <c r="AN86" s="83"/>
      <c r="AO86" s="83"/>
      <c r="AP86" s="83"/>
      <c r="AQ86" s="83"/>
      <c r="AR86" s="83"/>
      <c r="AS86" s="83"/>
      <c r="AT86" s="83"/>
      <c r="AU86" s="83"/>
      <c r="AV86" s="83"/>
      <c r="AW86" s="264"/>
      <c r="AX86" s="168"/>
      <c r="AY86" s="1239"/>
      <c r="AZ86" s="295">
        <f t="shared" si="2"/>
        <v>286</v>
      </c>
      <c r="BA86" s="269">
        <f t="shared" si="3"/>
        <v>4</v>
      </c>
    </row>
    <row r="87" spans="1:53" ht="15.75" x14ac:dyDescent="0.25">
      <c r="A87" s="176" t="s">
        <v>576</v>
      </c>
      <c r="B87" s="297" t="s">
        <v>13</v>
      </c>
      <c r="C87" s="175" t="s">
        <v>161</v>
      </c>
      <c r="D87" s="175" t="s">
        <v>73</v>
      </c>
      <c r="E87" s="277">
        <v>2009</v>
      </c>
      <c r="F87" s="287" t="s">
        <v>515</v>
      </c>
      <c r="G87" s="357"/>
      <c r="H87" s="283"/>
      <c r="I87" s="83"/>
      <c r="J87" s="81">
        <v>90</v>
      </c>
      <c r="K87" s="83"/>
      <c r="L87" s="83"/>
      <c r="M87" s="83"/>
      <c r="N87" s="83"/>
      <c r="O87" s="83"/>
      <c r="P87" s="83"/>
      <c r="Q87" s="83">
        <v>90</v>
      </c>
      <c r="R87" s="83"/>
      <c r="S87" s="83"/>
      <c r="T87" s="83"/>
      <c r="U87" s="83"/>
      <c r="V87" s="83"/>
      <c r="W87" s="83"/>
      <c r="X87" s="83"/>
      <c r="Y87" s="83"/>
      <c r="Z87" s="168"/>
      <c r="AA87" s="267"/>
      <c r="AB87" s="83"/>
      <c r="AC87" s="264"/>
      <c r="AD87" s="81"/>
      <c r="AE87" s="83">
        <v>70</v>
      </c>
      <c r="AF87" s="83"/>
      <c r="AG87" s="83"/>
      <c r="AH87" s="83"/>
      <c r="AI87" s="83"/>
      <c r="AJ87" s="83"/>
      <c r="AK87" s="83"/>
      <c r="AL87" s="83"/>
      <c r="AM87" s="83"/>
      <c r="AN87" s="83"/>
      <c r="AO87" s="83"/>
      <c r="AP87" s="83"/>
      <c r="AQ87" s="83"/>
      <c r="AR87" s="83"/>
      <c r="AS87" s="83"/>
      <c r="AT87" s="83"/>
      <c r="AU87" s="83"/>
      <c r="AV87" s="83"/>
      <c r="AW87" s="264"/>
      <c r="AX87" s="168"/>
      <c r="AY87" s="1239"/>
      <c r="AZ87" s="295">
        <f t="shared" si="2"/>
        <v>280</v>
      </c>
      <c r="BA87" s="269">
        <f t="shared" si="3"/>
        <v>3</v>
      </c>
    </row>
    <row r="88" spans="1:53" ht="15.75" x14ac:dyDescent="0.25">
      <c r="A88" s="176" t="s">
        <v>577</v>
      </c>
      <c r="B88" s="297" t="s">
        <v>846</v>
      </c>
      <c r="C88" s="175" t="s">
        <v>847</v>
      </c>
      <c r="D88" s="175" t="s">
        <v>97</v>
      </c>
      <c r="E88" s="277">
        <v>2014</v>
      </c>
      <c r="F88" s="287" t="s">
        <v>516</v>
      </c>
      <c r="G88" s="357"/>
      <c r="H88" s="267"/>
      <c r="I88" s="83">
        <v>17</v>
      </c>
      <c r="J88" s="81"/>
      <c r="K88" s="83"/>
      <c r="L88" s="83">
        <v>100</v>
      </c>
      <c r="M88" s="83">
        <v>45</v>
      </c>
      <c r="N88" s="83"/>
      <c r="O88" s="83"/>
      <c r="P88" s="83">
        <v>70</v>
      </c>
      <c r="Q88" s="83"/>
      <c r="R88" s="83"/>
      <c r="S88" s="83"/>
      <c r="T88" s="83"/>
      <c r="U88" s="83"/>
      <c r="V88" s="83"/>
      <c r="W88" s="83"/>
      <c r="X88" s="83"/>
      <c r="Y88" s="83"/>
      <c r="Z88" s="168"/>
      <c r="AA88" s="267"/>
      <c r="AB88" s="83"/>
      <c r="AC88" s="264"/>
      <c r="AD88" s="81"/>
      <c r="AE88" s="83"/>
      <c r="AF88" s="83"/>
      <c r="AG88" s="83"/>
      <c r="AH88" s="83"/>
      <c r="AI88" s="83"/>
      <c r="AJ88" s="83"/>
      <c r="AK88" s="83"/>
      <c r="AL88" s="83"/>
      <c r="AM88" s="83"/>
      <c r="AN88" s="83"/>
      <c r="AO88" s="83"/>
      <c r="AP88" s="83"/>
      <c r="AQ88" s="83"/>
      <c r="AR88" s="83"/>
      <c r="AS88" s="83"/>
      <c r="AT88" s="83"/>
      <c r="AU88" s="83"/>
      <c r="AV88" s="83"/>
      <c r="AW88" s="264"/>
      <c r="AX88" s="168"/>
      <c r="AY88" s="1239"/>
      <c r="AZ88" s="295">
        <f t="shared" si="2"/>
        <v>272</v>
      </c>
      <c r="BA88" s="269">
        <f t="shared" si="3"/>
        <v>4</v>
      </c>
    </row>
    <row r="89" spans="1:53" ht="15.75" x14ac:dyDescent="0.25">
      <c r="A89" s="176" t="s">
        <v>578</v>
      </c>
      <c r="B89" s="297" t="s">
        <v>93</v>
      </c>
      <c r="C89" s="175" t="s">
        <v>485</v>
      </c>
      <c r="D89" s="175" t="s">
        <v>128</v>
      </c>
      <c r="E89" s="277">
        <v>2011</v>
      </c>
      <c r="F89" s="287" t="s">
        <v>515</v>
      </c>
      <c r="G89" s="357"/>
      <c r="H89" s="267"/>
      <c r="I89" s="83">
        <v>30</v>
      </c>
      <c r="J89" s="81"/>
      <c r="K89" s="83"/>
      <c r="L89" s="83"/>
      <c r="M89" s="83"/>
      <c r="N89" s="83"/>
      <c r="O89" s="83"/>
      <c r="P89" s="83"/>
      <c r="Q89" s="83"/>
      <c r="R89" s="83"/>
      <c r="S89" s="83"/>
      <c r="T89" s="83"/>
      <c r="U89" s="83"/>
      <c r="V89" s="83">
        <v>33</v>
      </c>
      <c r="W89" s="83"/>
      <c r="X89" s="83">
        <v>26</v>
      </c>
      <c r="Y89" s="83"/>
      <c r="Z89" s="168"/>
      <c r="AA89" s="267"/>
      <c r="AB89" s="83"/>
      <c r="AC89" s="264"/>
      <c r="AD89" s="81"/>
      <c r="AE89" s="83"/>
      <c r="AF89" s="83"/>
      <c r="AG89" s="83"/>
      <c r="AH89" s="83">
        <v>65</v>
      </c>
      <c r="AI89" s="83"/>
      <c r="AJ89" s="83"/>
      <c r="AK89" s="83"/>
      <c r="AL89" s="83">
        <v>63</v>
      </c>
      <c r="AM89" s="83"/>
      <c r="AN89" s="83"/>
      <c r="AO89" s="83"/>
      <c r="AP89" s="83"/>
      <c r="AQ89" s="83"/>
      <c r="AR89" s="83"/>
      <c r="AS89" s="83"/>
      <c r="AT89" s="83"/>
      <c r="AU89" s="83"/>
      <c r="AV89" s="83"/>
      <c r="AW89" s="264"/>
      <c r="AX89" s="168"/>
      <c r="AY89" s="1239"/>
      <c r="AZ89" s="295">
        <f t="shared" si="2"/>
        <v>267</v>
      </c>
      <c r="BA89" s="269">
        <f t="shared" si="3"/>
        <v>5</v>
      </c>
    </row>
    <row r="90" spans="1:53" ht="15.75" x14ac:dyDescent="0.25">
      <c r="A90" s="176" t="s">
        <v>579</v>
      </c>
      <c r="B90" s="306" t="s">
        <v>23</v>
      </c>
      <c r="C90" s="289" t="s">
        <v>593</v>
      </c>
      <c r="D90" s="289" t="s">
        <v>614</v>
      </c>
      <c r="E90" s="279">
        <v>2011</v>
      </c>
      <c r="F90" s="287" t="s">
        <v>515</v>
      </c>
      <c r="G90" s="358"/>
      <c r="H90" s="283">
        <v>26</v>
      </c>
      <c r="I90" s="84"/>
      <c r="J90" s="82"/>
      <c r="K90" s="84"/>
      <c r="L90" s="84"/>
      <c r="M90" s="84"/>
      <c r="N90" s="84"/>
      <c r="O90" s="84"/>
      <c r="P90" s="84"/>
      <c r="Q90" s="84"/>
      <c r="R90" s="84"/>
      <c r="S90" s="84"/>
      <c r="T90" s="84"/>
      <c r="U90" s="84"/>
      <c r="V90" s="84"/>
      <c r="W90" s="84"/>
      <c r="X90" s="84"/>
      <c r="Y90" s="84"/>
      <c r="Z90" s="169"/>
      <c r="AA90" s="283"/>
      <c r="AB90" s="84"/>
      <c r="AC90" s="265"/>
      <c r="AD90" s="82"/>
      <c r="AE90" s="84"/>
      <c r="AF90" s="84"/>
      <c r="AG90" s="84"/>
      <c r="AH90" s="84">
        <v>48</v>
      </c>
      <c r="AI90" s="84"/>
      <c r="AJ90" s="84"/>
      <c r="AK90" s="84"/>
      <c r="AL90" s="84"/>
      <c r="AM90" s="84">
        <v>150</v>
      </c>
      <c r="AN90" s="84"/>
      <c r="AO90" s="84"/>
      <c r="AP90" s="84"/>
      <c r="AQ90" s="84"/>
      <c r="AR90" s="84"/>
      <c r="AS90" s="84"/>
      <c r="AT90" s="84"/>
      <c r="AU90" s="84"/>
      <c r="AV90" s="84"/>
      <c r="AW90" s="265"/>
      <c r="AX90" s="168"/>
      <c r="AY90" s="1239"/>
      <c r="AZ90" s="295">
        <f t="shared" si="2"/>
        <v>254</v>
      </c>
      <c r="BA90" s="269">
        <f t="shared" si="3"/>
        <v>3</v>
      </c>
    </row>
    <row r="91" spans="1:53" ht="15.75" x14ac:dyDescent="0.25">
      <c r="A91" s="176" t="s">
        <v>580</v>
      </c>
      <c r="B91" s="297" t="s">
        <v>16</v>
      </c>
      <c r="C91" s="175" t="s">
        <v>716</v>
      </c>
      <c r="D91" s="175" t="s">
        <v>65</v>
      </c>
      <c r="E91" s="277">
        <v>2012</v>
      </c>
      <c r="F91" s="287" t="s">
        <v>515</v>
      </c>
      <c r="G91" s="357"/>
      <c r="H91" s="267">
        <v>21</v>
      </c>
      <c r="I91" s="83">
        <v>42</v>
      </c>
      <c r="J91" s="81"/>
      <c r="K91" s="83"/>
      <c r="L91" s="83"/>
      <c r="M91" s="83"/>
      <c r="N91" s="83">
        <v>30</v>
      </c>
      <c r="O91" s="83"/>
      <c r="P91" s="83"/>
      <c r="Q91" s="83"/>
      <c r="R91" s="83">
        <v>48</v>
      </c>
      <c r="S91" s="83"/>
      <c r="T91" s="83"/>
      <c r="U91" s="83"/>
      <c r="V91" s="83">
        <v>20</v>
      </c>
      <c r="W91" s="83"/>
      <c r="X91" s="83">
        <v>13</v>
      </c>
      <c r="Y91" s="83"/>
      <c r="Z91" s="168"/>
      <c r="AA91" s="267"/>
      <c r="AB91" s="83"/>
      <c r="AC91" s="264"/>
      <c r="AD91" s="81"/>
      <c r="AE91" s="83"/>
      <c r="AF91" s="83"/>
      <c r="AG91" s="83"/>
      <c r="AH91" s="83"/>
      <c r="AI91" s="83"/>
      <c r="AJ91" s="83"/>
      <c r="AK91" s="83"/>
      <c r="AL91" s="83"/>
      <c r="AM91" s="83"/>
      <c r="AN91" s="83"/>
      <c r="AO91" s="84"/>
      <c r="AP91" s="84"/>
      <c r="AQ91" s="84"/>
      <c r="AR91" s="84"/>
      <c r="AS91" s="84"/>
      <c r="AT91" s="84"/>
      <c r="AU91" s="84"/>
      <c r="AV91" s="84"/>
      <c r="AW91" s="265"/>
      <c r="AX91" s="168"/>
      <c r="AY91" s="1239">
        <v>10</v>
      </c>
      <c r="AZ91" s="295">
        <f t="shared" si="2"/>
        <v>244</v>
      </c>
      <c r="BA91" s="269">
        <f t="shared" si="3"/>
        <v>7</v>
      </c>
    </row>
    <row r="92" spans="1:53" ht="15.75" x14ac:dyDescent="0.25">
      <c r="A92" s="176" t="s">
        <v>581</v>
      </c>
      <c r="B92" s="297" t="s">
        <v>460</v>
      </c>
      <c r="C92" s="2100" t="s">
        <v>828</v>
      </c>
      <c r="D92" s="2100" t="s">
        <v>73</v>
      </c>
      <c r="E92" s="2101">
        <v>2013</v>
      </c>
      <c r="F92" s="287" t="s">
        <v>515</v>
      </c>
      <c r="G92" s="357">
        <v>48</v>
      </c>
      <c r="H92" s="267"/>
      <c r="I92" s="83"/>
      <c r="J92" s="81"/>
      <c r="K92" s="83"/>
      <c r="L92" s="83"/>
      <c r="M92" s="83"/>
      <c r="N92" s="83"/>
      <c r="O92" s="83"/>
      <c r="P92" s="83">
        <v>65</v>
      </c>
      <c r="Q92" s="83"/>
      <c r="R92" s="83"/>
      <c r="S92" s="83"/>
      <c r="T92" s="83">
        <v>100</v>
      </c>
      <c r="U92" s="83"/>
      <c r="V92" s="83"/>
      <c r="W92" s="83"/>
      <c r="X92" s="83"/>
      <c r="Y92" s="83"/>
      <c r="Z92" s="168"/>
      <c r="AA92" s="267"/>
      <c r="AB92" s="83"/>
      <c r="AC92" s="264"/>
      <c r="AD92" s="81"/>
      <c r="AE92" s="83"/>
      <c r="AF92" s="83"/>
      <c r="AG92" s="83"/>
      <c r="AH92" s="83"/>
      <c r="AI92" s="83"/>
      <c r="AJ92" s="83"/>
      <c r="AK92" s="83"/>
      <c r="AL92" s="83"/>
      <c r="AM92" s="83"/>
      <c r="AN92" s="83"/>
      <c r="AO92" s="83"/>
      <c r="AP92" s="83"/>
      <c r="AQ92" s="83"/>
      <c r="AR92" s="83"/>
      <c r="AS92" s="83"/>
      <c r="AT92" s="83"/>
      <c r="AU92" s="83"/>
      <c r="AV92" s="83"/>
      <c r="AW92" s="264"/>
      <c r="AX92" s="168"/>
      <c r="AY92" s="1239"/>
      <c r="AZ92" s="295">
        <f t="shared" si="2"/>
        <v>243</v>
      </c>
      <c r="BA92" s="269">
        <f t="shared" si="3"/>
        <v>3</v>
      </c>
    </row>
    <row r="93" spans="1:53" ht="15.75" x14ac:dyDescent="0.25">
      <c r="A93" s="176" t="s">
        <v>582</v>
      </c>
      <c r="B93" s="297" t="s">
        <v>846</v>
      </c>
      <c r="C93" s="175" t="s">
        <v>702</v>
      </c>
      <c r="D93" s="175" t="s">
        <v>144</v>
      </c>
      <c r="E93" s="277">
        <v>2011</v>
      </c>
      <c r="F93" s="287" t="s">
        <v>515</v>
      </c>
      <c r="G93" s="357"/>
      <c r="H93" s="267"/>
      <c r="I93" s="83">
        <v>18</v>
      </c>
      <c r="J93" s="81"/>
      <c r="K93" s="83"/>
      <c r="L93" s="83"/>
      <c r="M93" s="83"/>
      <c r="N93" s="83">
        <v>23</v>
      </c>
      <c r="O93" s="83"/>
      <c r="P93" s="83"/>
      <c r="Q93" s="83"/>
      <c r="R93" s="83"/>
      <c r="S93" s="83"/>
      <c r="T93" s="83"/>
      <c r="U93" s="83"/>
      <c r="V93" s="83">
        <v>30</v>
      </c>
      <c r="W93" s="83"/>
      <c r="X93" s="83">
        <v>11</v>
      </c>
      <c r="Y93" s="83"/>
      <c r="Z93" s="168"/>
      <c r="AA93" s="267"/>
      <c r="AB93" s="83"/>
      <c r="AC93" s="264"/>
      <c r="AD93" s="81">
        <v>22</v>
      </c>
      <c r="AE93" s="83"/>
      <c r="AF93" s="83"/>
      <c r="AG93" s="83"/>
      <c r="AH93" s="83">
        <v>34</v>
      </c>
      <c r="AI93" s="83"/>
      <c r="AJ93" s="83"/>
      <c r="AK93" s="83"/>
      <c r="AL93" s="83"/>
      <c r="AM93" s="83">
        <v>33</v>
      </c>
      <c r="AN93" s="83"/>
      <c r="AO93" s="83"/>
      <c r="AP93" s="83"/>
      <c r="AQ93" s="83"/>
      <c r="AR93" s="83"/>
      <c r="AS93" s="83"/>
      <c r="AT93" s="83"/>
      <c r="AU93" s="83"/>
      <c r="AV93" s="83"/>
      <c r="AW93" s="264"/>
      <c r="AX93" s="168"/>
      <c r="AY93" s="1239"/>
      <c r="AZ93" s="295">
        <f t="shared" si="2"/>
        <v>241</v>
      </c>
      <c r="BA93" s="269">
        <f t="shared" si="3"/>
        <v>7</v>
      </c>
    </row>
    <row r="94" spans="1:53" ht="15.75" x14ac:dyDescent="0.25">
      <c r="A94" s="176" t="s">
        <v>583</v>
      </c>
      <c r="B94" s="297" t="s">
        <v>13</v>
      </c>
      <c r="C94" s="175" t="s">
        <v>882</v>
      </c>
      <c r="D94" s="175" t="s">
        <v>113</v>
      </c>
      <c r="E94" s="277">
        <v>2015</v>
      </c>
      <c r="F94" s="287" t="s">
        <v>515</v>
      </c>
      <c r="G94" s="357"/>
      <c r="H94" s="267"/>
      <c r="I94" s="83"/>
      <c r="J94" s="81"/>
      <c r="K94" s="83"/>
      <c r="L94" s="83"/>
      <c r="M94" s="83"/>
      <c r="N94" s="83"/>
      <c r="O94" s="83">
        <v>65</v>
      </c>
      <c r="P94" s="83"/>
      <c r="Q94" s="83"/>
      <c r="R94" s="83"/>
      <c r="S94" s="83">
        <v>75</v>
      </c>
      <c r="T94" s="83"/>
      <c r="U94" s="83"/>
      <c r="V94" s="83"/>
      <c r="W94" s="83"/>
      <c r="X94" s="83"/>
      <c r="Y94" s="83"/>
      <c r="Z94" s="168"/>
      <c r="AA94" s="267"/>
      <c r="AB94" s="83"/>
      <c r="AC94" s="264"/>
      <c r="AD94" s="81"/>
      <c r="AE94" s="83"/>
      <c r="AF94" s="83">
        <v>70</v>
      </c>
      <c r="AG94" s="83"/>
      <c r="AH94" s="83"/>
      <c r="AI94" s="83"/>
      <c r="AJ94" s="83"/>
      <c r="AK94" s="83"/>
      <c r="AL94" s="83"/>
      <c r="AM94" s="83"/>
      <c r="AN94" s="83"/>
      <c r="AO94" s="83"/>
      <c r="AP94" s="83"/>
      <c r="AQ94" s="83"/>
      <c r="AR94" s="83"/>
      <c r="AS94" s="83"/>
      <c r="AT94" s="83"/>
      <c r="AU94" s="83"/>
      <c r="AV94" s="83"/>
      <c r="AW94" s="264"/>
      <c r="AX94" s="168"/>
      <c r="AY94" s="1239"/>
      <c r="AZ94" s="295">
        <f t="shared" si="2"/>
        <v>240</v>
      </c>
      <c r="BA94" s="269">
        <f t="shared" si="3"/>
        <v>3</v>
      </c>
    </row>
    <row r="95" spans="1:53" ht="15.75" x14ac:dyDescent="0.25">
      <c r="A95" s="176" t="s">
        <v>584</v>
      </c>
      <c r="B95" s="297" t="s">
        <v>71</v>
      </c>
      <c r="C95" s="175" t="s">
        <v>124</v>
      </c>
      <c r="D95" s="175" t="s">
        <v>83</v>
      </c>
      <c r="E95" s="277">
        <v>2008</v>
      </c>
      <c r="F95" s="287" t="s">
        <v>515</v>
      </c>
      <c r="G95" s="357"/>
      <c r="H95" s="283"/>
      <c r="I95" s="83"/>
      <c r="J95" s="81"/>
      <c r="K95" s="83"/>
      <c r="L95" s="83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168"/>
      <c r="AA95" s="267"/>
      <c r="AB95" s="83"/>
      <c r="AC95" s="264"/>
      <c r="AD95" s="81"/>
      <c r="AE95" s="83"/>
      <c r="AF95" s="83"/>
      <c r="AG95" s="83"/>
      <c r="AH95" s="83"/>
      <c r="AI95" s="83"/>
      <c r="AJ95" s="83"/>
      <c r="AK95" s="83"/>
      <c r="AL95" s="83">
        <v>230</v>
      </c>
      <c r="AM95" s="83"/>
      <c r="AN95" s="83"/>
      <c r="AO95" s="83"/>
      <c r="AP95" s="83"/>
      <c r="AQ95" s="83"/>
      <c r="AR95" s="83"/>
      <c r="AS95" s="83"/>
      <c r="AT95" s="83"/>
      <c r="AU95" s="83"/>
      <c r="AV95" s="83"/>
      <c r="AW95" s="264"/>
      <c r="AX95" s="168"/>
      <c r="AY95" s="1239"/>
      <c r="AZ95" s="295">
        <f t="shared" si="2"/>
        <v>240</v>
      </c>
      <c r="BA95" s="269">
        <f t="shared" si="3"/>
        <v>1</v>
      </c>
    </row>
    <row r="96" spans="1:53" ht="15.75" x14ac:dyDescent="0.25">
      <c r="A96" s="176" t="s">
        <v>599</v>
      </c>
      <c r="B96" s="297" t="s">
        <v>676</v>
      </c>
      <c r="C96" s="175" t="s">
        <v>472</v>
      </c>
      <c r="D96" s="175" t="s">
        <v>473</v>
      </c>
      <c r="E96" s="277">
        <v>2014</v>
      </c>
      <c r="F96" s="287" t="s">
        <v>515</v>
      </c>
      <c r="G96" s="357"/>
      <c r="H96" s="267"/>
      <c r="I96" s="83"/>
      <c r="J96" s="83"/>
      <c r="K96" s="83"/>
      <c r="L96" s="83"/>
      <c r="M96" s="83"/>
      <c r="N96" s="83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168"/>
      <c r="AA96" s="267"/>
      <c r="AB96" s="83">
        <v>100</v>
      </c>
      <c r="AC96" s="264"/>
      <c r="AD96" s="81"/>
      <c r="AE96" s="83"/>
      <c r="AF96" s="83"/>
      <c r="AG96" s="83">
        <v>115</v>
      </c>
      <c r="AH96" s="83"/>
      <c r="AI96" s="83"/>
      <c r="AJ96" s="83"/>
      <c r="AK96" s="83"/>
      <c r="AL96" s="83"/>
      <c r="AM96" s="83"/>
      <c r="AN96" s="83"/>
      <c r="AO96" s="83"/>
      <c r="AP96" s="83"/>
      <c r="AQ96" s="83"/>
      <c r="AR96" s="83"/>
      <c r="AS96" s="83"/>
      <c r="AT96" s="83"/>
      <c r="AU96" s="83"/>
      <c r="AV96" s="83"/>
      <c r="AW96" s="264"/>
      <c r="AX96" s="168"/>
      <c r="AY96" s="1239"/>
      <c r="AZ96" s="295">
        <f t="shared" si="2"/>
        <v>235</v>
      </c>
      <c r="BA96" s="269">
        <f t="shared" si="3"/>
        <v>2</v>
      </c>
    </row>
    <row r="97" spans="1:53" ht="15.75" x14ac:dyDescent="0.25">
      <c r="A97" s="176" t="s">
        <v>600</v>
      </c>
      <c r="B97" s="297" t="s">
        <v>14</v>
      </c>
      <c r="C97" s="175" t="s">
        <v>879</v>
      </c>
      <c r="D97" s="175" t="s">
        <v>141</v>
      </c>
      <c r="E97" s="277">
        <v>2014</v>
      </c>
      <c r="F97" s="287" t="s">
        <v>515</v>
      </c>
      <c r="G97" s="357"/>
      <c r="H97" s="267"/>
      <c r="I97" s="83"/>
      <c r="J97" s="81"/>
      <c r="K97" s="83"/>
      <c r="L97" s="83"/>
      <c r="M97" s="83">
        <v>33</v>
      </c>
      <c r="N97" s="83"/>
      <c r="O97" s="83"/>
      <c r="P97" s="83"/>
      <c r="Q97" s="83"/>
      <c r="R97" s="83"/>
      <c r="S97" s="83"/>
      <c r="T97" s="83"/>
      <c r="U97" s="83">
        <v>24</v>
      </c>
      <c r="V97" s="83"/>
      <c r="W97" s="83">
        <v>30</v>
      </c>
      <c r="X97" s="83"/>
      <c r="Y97" s="83"/>
      <c r="Z97" s="168"/>
      <c r="AA97" s="267"/>
      <c r="AB97" s="83"/>
      <c r="AC97" s="264">
        <v>60</v>
      </c>
      <c r="AD97" s="81"/>
      <c r="AE97" s="83"/>
      <c r="AF97" s="83"/>
      <c r="AG97" s="83"/>
      <c r="AH97" s="83"/>
      <c r="AI97" s="83">
        <v>32</v>
      </c>
      <c r="AJ97" s="83"/>
      <c r="AK97" s="83"/>
      <c r="AL97" s="83"/>
      <c r="AM97" s="83"/>
      <c r="AN97" s="83"/>
      <c r="AO97" s="83"/>
      <c r="AP97" s="83"/>
      <c r="AQ97" s="83"/>
      <c r="AR97" s="83"/>
      <c r="AS97" s="83"/>
      <c r="AT97" s="83"/>
      <c r="AU97" s="83"/>
      <c r="AV97" s="83"/>
      <c r="AW97" s="264"/>
      <c r="AX97" s="168"/>
      <c r="AY97" s="1239"/>
      <c r="AZ97" s="295">
        <f t="shared" si="2"/>
        <v>229</v>
      </c>
      <c r="BA97" s="269">
        <f t="shared" si="3"/>
        <v>5</v>
      </c>
    </row>
    <row r="98" spans="1:53" ht="15.75" x14ac:dyDescent="0.25">
      <c r="A98" s="176" t="s">
        <v>601</v>
      </c>
      <c r="B98" s="306" t="s">
        <v>7</v>
      </c>
      <c r="C98" s="289" t="s">
        <v>976</v>
      </c>
      <c r="D98" s="289" t="s">
        <v>977</v>
      </c>
      <c r="E98" s="279">
        <v>2018</v>
      </c>
      <c r="F98" s="296" t="s">
        <v>516</v>
      </c>
      <c r="G98" s="357"/>
      <c r="H98" s="283"/>
      <c r="I98" s="84"/>
      <c r="J98" s="84"/>
      <c r="K98" s="84"/>
      <c r="L98" s="84"/>
      <c r="M98" s="84"/>
      <c r="N98" s="84"/>
      <c r="O98" s="83"/>
      <c r="P98" s="84"/>
      <c r="Q98" s="84"/>
      <c r="R98" s="83"/>
      <c r="S98" s="84"/>
      <c r="T98" s="84"/>
      <c r="U98" s="84"/>
      <c r="V98" s="84"/>
      <c r="W98" s="83"/>
      <c r="X98" s="84"/>
      <c r="Y98" s="84"/>
      <c r="Z98" s="169"/>
      <c r="AA98" s="283">
        <v>75</v>
      </c>
      <c r="AB98" s="84"/>
      <c r="AC98" s="265">
        <v>19</v>
      </c>
      <c r="AD98" s="82"/>
      <c r="AE98" s="84"/>
      <c r="AF98" s="84">
        <v>80</v>
      </c>
      <c r="AG98" s="84"/>
      <c r="AH98" s="84"/>
      <c r="AI98" s="84">
        <v>14</v>
      </c>
      <c r="AJ98" s="84"/>
      <c r="AK98" s="84"/>
      <c r="AL98" s="84"/>
      <c r="AM98" s="84"/>
      <c r="AN98" s="84"/>
      <c r="AO98" s="84"/>
      <c r="AP98" s="84"/>
      <c r="AQ98" s="84"/>
      <c r="AR98" s="84"/>
      <c r="AS98" s="84"/>
      <c r="AT98" s="84"/>
      <c r="AU98" s="84"/>
      <c r="AV98" s="84"/>
      <c r="AW98" s="265"/>
      <c r="AX98" s="169"/>
      <c r="AY98" s="295"/>
      <c r="AZ98" s="295">
        <f t="shared" si="2"/>
        <v>228</v>
      </c>
      <c r="BA98" s="269">
        <f t="shared" si="3"/>
        <v>4</v>
      </c>
    </row>
    <row r="99" spans="1:53" ht="15.75" x14ac:dyDescent="0.25">
      <c r="A99" s="176" t="s">
        <v>602</v>
      </c>
      <c r="B99" s="297" t="s">
        <v>71</v>
      </c>
      <c r="C99" s="175" t="s">
        <v>85</v>
      </c>
      <c r="D99" s="175" t="s">
        <v>76</v>
      </c>
      <c r="E99" s="277">
        <v>2011</v>
      </c>
      <c r="F99" s="287" t="s">
        <v>515</v>
      </c>
      <c r="G99" s="357"/>
      <c r="H99" s="267"/>
      <c r="I99" s="83"/>
      <c r="J99" s="81"/>
      <c r="K99" s="83"/>
      <c r="L99" s="83"/>
      <c r="M99" s="83"/>
      <c r="N99" s="83"/>
      <c r="O99" s="83"/>
      <c r="P99" s="83"/>
      <c r="Q99" s="83"/>
      <c r="R99" s="83"/>
      <c r="S99" s="83"/>
      <c r="T99" s="83"/>
      <c r="U99" s="83"/>
      <c r="V99" s="83"/>
      <c r="W99" s="83"/>
      <c r="X99" s="83"/>
      <c r="Y99" s="83"/>
      <c r="Z99" s="168"/>
      <c r="AA99" s="267"/>
      <c r="AB99" s="83"/>
      <c r="AC99" s="264"/>
      <c r="AD99" s="81"/>
      <c r="AE99" s="83"/>
      <c r="AF99" s="83"/>
      <c r="AG99" s="83"/>
      <c r="AH99" s="83"/>
      <c r="AI99" s="83"/>
      <c r="AJ99" s="83"/>
      <c r="AK99" s="83"/>
      <c r="AL99" s="83">
        <v>180</v>
      </c>
      <c r="AM99" s="83"/>
      <c r="AN99" s="83"/>
      <c r="AO99" s="83"/>
      <c r="AP99" s="83"/>
      <c r="AQ99" s="83"/>
      <c r="AR99" s="83"/>
      <c r="AS99" s="83"/>
      <c r="AT99" s="83"/>
      <c r="AU99" s="83"/>
      <c r="AV99" s="83"/>
      <c r="AW99" s="264"/>
      <c r="AX99" s="168"/>
      <c r="AY99" s="1239">
        <v>30</v>
      </c>
      <c r="AZ99" s="295">
        <f t="shared" si="2"/>
        <v>220</v>
      </c>
      <c r="BA99" s="269">
        <f t="shared" si="3"/>
        <v>4</v>
      </c>
    </row>
    <row r="100" spans="1:53" ht="15.75" x14ac:dyDescent="0.25">
      <c r="A100" s="176" t="s">
        <v>603</v>
      </c>
      <c r="B100" s="306" t="s">
        <v>7</v>
      </c>
      <c r="C100" s="289" t="s">
        <v>142</v>
      </c>
      <c r="D100" s="289" t="s">
        <v>143</v>
      </c>
      <c r="E100" s="279">
        <v>2008</v>
      </c>
      <c r="F100" s="269" t="s">
        <v>515</v>
      </c>
      <c r="G100" s="358"/>
      <c r="H100" s="283"/>
      <c r="I100" s="84"/>
      <c r="J100" s="82"/>
      <c r="K100" s="84"/>
      <c r="L100" s="84"/>
      <c r="M100" s="84"/>
      <c r="N100" s="84"/>
      <c r="O100" s="84"/>
      <c r="P100" s="84"/>
      <c r="Q100" s="84"/>
      <c r="R100" s="84"/>
      <c r="S100" s="84"/>
      <c r="T100" s="84"/>
      <c r="U100" s="84"/>
      <c r="V100" s="84"/>
      <c r="W100" s="84"/>
      <c r="X100" s="84"/>
      <c r="Y100" s="84"/>
      <c r="Z100" s="169"/>
      <c r="AA100" s="283"/>
      <c r="AB100" s="84"/>
      <c r="AC100" s="265"/>
      <c r="AD100" s="82"/>
      <c r="AE100" s="84"/>
      <c r="AF100" s="84"/>
      <c r="AG100" s="84"/>
      <c r="AH100" s="84"/>
      <c r="AI100" s="84"/>
      <c r="AJ100" s="84"/>
      <c r="AK100" s="84"/>
      <c r="AL100" s="84">
        <v>180</v>
      </c>
      <c r="AM100" s="84"/>
      <c r="AN100" s="84"/>
      <c r="AO100" s="84"/>
      <c r="AP100" s="84"/>
      <c r="AQ100" s="84"/>
      <c r="AR100" s="84"/>
      <c r="AS100" s="84"/>
      <c r="AT100" s="84"/>
      <c r="AU100" s="84"/>
      <c r="AV100" s="84"/>
      <c r="AW100" s="265"/>
      <c r="AX100" s="169"/>
      <c r="AY100" s="295">
        <v>30</v>
      </c>
      <c r="AZ100" s="295">
        <f t="shared" si="2"/>
        <v>220</v>
      </c>
      <c r="BA100" s="269">
        <f t="shared" si="3"/>
        <v>4</v>
      </c>
    </row>
    <row r="101" spans="1:53" ht="15.75" x14ac:dyDescent="0.25">
      <c r="A101" s="176" t="s">
        <v>604</v>
      </c>
      <c r="B101" s="297" t="s">
        <v>71</v>
      </c>
      <c r="C101" s="175" t="s">
        <v>177</v>
      </c>
      <c r="D101" s="175" t="s">
        <v>166</v>
      </c>
      <c r="E101" s="277">
        <v>2009</v>
      </c>
      <c r="F101" s="287" t="s">
        <v>515</v>
      </c>
      <c r="G101" s="358"/>
      <c r="H101" s="283"/>
      <c r="I101" s="84"/>
      <c r="J101" s="82"/>
      <c r="K101" s="84"/>
      <c r="L101" s="84"/>
      <c r="M101" s="84"/>
      <c r="N101" s="84"/>
      <c r="O101" s="84"/>
      <c r="P101" s="84"/>
      <c r="Q101" s="84"/>
      <c r="R101" s="84"/>
      <c r="S101" s="84"/>
      <c r="T101" s="84"/>
      <c r="U101" s="84"/>
      <c r="V101" s="84"/>
      <c r="W101" s="84"/>
      <c r="X101" s="84"/>
      <c r="Y101" s="84"/>
      <c r="Z101" s="169"/>
      <c r="AA101" s="267"/>
      <c r="AB101" s="83"/>
      <c r="AC101" s="264"/>
      <c r="AD101" s="81"/>
      <c r="AE101" s="83"/>
      <c r="AF101" s="83"/>
      <c r="AG101" s="83"/>
      <c r="AH101" s="83"/>
      <c r="AI101" s="83"/>
      <c r="AJ101" s="83"/>
      <c r="AK101" s="83"/>
      <c r="AL101" s="83">
        <v>210</v>
      </c>
      <c r="AM101" s="83"/>
      <c r="AN101" s="83"/>
      <c r="AO101" s="83"/>
      <c r="AP101" s="83"/>
      <c r="AQ101" s="83"/>
      <c r="AR101" s="83"/>
      <c r="AS101" s="83"/>
      <c r="AT101" s="83"/>
      <c r="AU101" s="83"/>
      <c r="AV101" s="83"/>
      <c r="AW101" s="264"/>
      <c r="AX101" s="168"/>
      <c r="AY101" s="1239"/>
      <c r="AZ101" s="295">
        <f t="shared" si="2"/>
        <v>220</v>
      </c>
      <c r="BA101" s="269">
        <f t="shared" si="3"/>
        <v>1</v>
      </c>
    </row>
    <row r="102" spans="1:53" ht="15.75" x14ac:dyDescent="0.25">
      <c r="A102" s="176" t="s">
        <v>605</v>
      </c>
      <c r="B102" s="297" t="s">
        <v>920</v>
      </c>
      <c r="C102" s="175" t="s">
        <v>936</v>
      </c>
      <c r="D102" s="175" t="s">
        <v>81</v>
      </c>
      <c r="E102" s="277">
        <v>2013</v>
      </c>
      <c r="F102" s="287" t="s">
        <v>516</v>
      </c>
      <c r="G102" s="357"/>
      <c r="H102" s="267"/>
      <c r="I102" s="83"/>
      <c r="J102" s="81"/>
      <c r="K102" s="83"/>
      <c r="L102" s="83"/>
      <c r="M102" s="83"/>
      <c r="N102" s="83"/>
      <c r="O102" s="83"/>
      <c r="P102" s="83"/>
      <c r="Q102" s="83"/>
      <c r="R102" s="83"/>
      <c r="S102" s="83"/>
      <c r="T102" s="83"/>
      <c r="U102" s="83">
        <v>21</v>
      </c>
      <c r="V102" s="83"/>
      <c r="W102" s="83">
        <v>20</v>
      </c>
      <c r="X102" s="83"/>
      <c r="Y102" s="83"/>
      <c r="Z102" s="168"/>
      <c r="AA102" s="267"/>
      <c r="AB102" s="83">
        <v>70</v>
      </c>
      <c r="AC102" s="264">
        <v>39</v>
      </c>
      <c r="AD102" s="81"/>
      <c r="AE102" s="83"/>
      <c r="AF102" s="83"/>
      <c r="AG102" s="83"/>
      <c r="AH102" s="83"/>
      <c r="AI102" s="83">
        <v>18</v>
      </c>
      <c r="AJ102" s="83"/>
      <c r="AK102" s="83"/>
      <c r="AL102" s="83"/>
      <c r="AM102" s="83"/>
      <c r="AN102" s="83"/>
      <c r="AO102" s="83"/>
      <c r="AP102" s="83"/>
      <c r="AQ102" s="83"/>
      <c r="AR102" s="83"/>
      <c r="AS102" s="83"/>
      <c r="AT102" s="83"/>
      <c r="AU102" s="83"/>
      <c r="AV102" s="83"/>
      <c r="AW102" s="264"/>
      <c r="AX102" s="168"/>
      <c r="AY102" s="1239"/>
      <c r="AZ102" s="295">
        <f t="shared" si="2"/>
        <v>218</v>
      </c>
      <c r="BA102" s="269">
        <f t="shared" si="3"/>
        <v>5</v>
      </c>
    </row>
    <row r="103" spans="1:53" ht="15.75" x14ac:dyDescent="0.25">
      <c r="A103" s="176" t="s">
        <v>606</v>
      </c>
      <c r="B103" s="306" t="s">
        <v>478</v>
      </c>
      <c r="C103" s="289" t="s">
        <v>482</v>
      </c>
      <c r="D103" s="289" t="s">
        <v>143</v>
      </c>
      <c r="E103" s="279">
        <v>2012</v>
      </c>
      <c r="F103" s="269" t="s">
        <v>515</v>
      </c>
      <c r="G103" s="358"/>
      <c r="H103" s="283">
        <v>38</v>
      </c>
      <c r="I103" s="84">
        <v>32</v>
      </c>
      <c r="J103" s="84"/>
      <c r="K103" s="84"/>
      <c r="L103" s="84"/>
      <c r="M103" s="84"/>
      <c r="N103" s="84"/>
      <c r="O103" s="84"/>
      <c r="P103" s="84"/>
      <c r="Q103" s="84"/>
      <c r="R103" s="84"/>
      <c r="S103" s="84"/>
      <c r="T103" s="84"/>
      <c r="U103" s="84"/>
      <c r="V103" s="84">
        <v>18</v>
      </c>
      <c r="W103" s="84"/>
      <c r="X103" s="84">
        <v>26</v>
      </c>
      <c r="Y103" s="84"/>
      <c r="Z103" s="169"/>
      <c r="AA103" s="283"/>
      <c r="AB103" s="84"/>
      <c r="AC103" s="265"/>
      <c r="AD103" s="82"/>
      <c r="AE103" s="84"/>
      <c r="AF103" s="84"/>
      <c r="AG103" s="84"/>
      <c r="AH103" s="84"/>
      <c r="AI103" s="84"/>
      <c r="AJ103" s="84">
        <v>42</v>
      </c>
      <c r="AK103" s="84"/>
      <c r="AL103" s="84"/>
      <c r="AM103" s="84"/>
      <c r="AN103" s="84"/>
      <c r="AO103" s="84"/>
      <c r="AP103" s="84"/>
      <c r="AQ103" s="84"/>
      <c r="AR103" s="84"/>
      <c r="AS103" s="84"/>
      <c r="AT103" s="84"/>
      <c r="AU103" s="84"/>
      <c r="AV103" s="84"/>
      <c r="AW103" s="265"/>
      <c r="AX103" s="169"/>
      <c r="AY103" s="295"/>
      <c r="AZ103" s="295">
        <f t="shared" si="2"/>
        <v>206</v>
      </c>
      <c r="BA103" s="269">
        <f t="shared" si="3"/>
        <v>5</v>
      </c>
    </row>
    <row r="104" spans="1:53" ht="15.75" x14ac:dyDescent="0.25">
      <c r="A104" s="176" t="s">
        <v>607</v>
      </c>
      <c r="B104" s="297" t="s">
        <v>71</v>
      </c>
      <c r="C104" s="175" t="s">
        <v>866</v>
      </c>
      <c r="D104" s="175" t="s">
        <v>179</v>
      </c>
      <c r="E104" s="277">
        <v>2009</v>
      </c>
      <c r="F104" s="287" t="s">
        <v>515</v>
      </c>
      <c r="G104" s="357"/>
      <c r="H104" s="283"/>
      <c r="I104" s="84"/>
      <c r="J104" s="82"/>
      <c r="K104" s="84"/>
      <c r="L104" s="84"/>
      <c r="M104" s="84"/>
      <c r="N104" s="84"/>
      <c r="O104" s="84"/>
      <c r="P104" s="84"/>
      <c r="Q104" s="84"/>
      <c r="R104" s="84"/>
      <c r="S104" s="84"/>
      <c r="T104" s="84"/>
      <c r="U104" s="84"/>
      <c r="V104" s="84"/>
      <c r="W104" s="84"/>
      <c r="X104" s="84"/>
      <c r="Y104" s="84"/>
      <c r="Z104" s="169"/>
      <c r="AA104" s="267"/>
      <c r="AB104" s="83"/>
      <c r="AC104" s="264"/>
      <c r="AD104" s="81"/>
      <c r="AE104" s="83"/>
      <c r="AF104" s="83"/>
      <c r="AG104" s="83"/>
      <c r="AH104" s="83"/>
      <c r="AI104" s="83"/>
      <c r="AJ104" s="83"/>
      <c r="AK104" s="83"/>
      <c r="AL104" s="83">
        <v>195</v>
      </c>
      <c r="AM104" s="83"/>
      <c r="AN104" s="83"/>
      <c r="AO104" s="83"/>
      <c r="AP104" s="83"/>
      <c r="AQ104" s="83"/>
      <c r="AR104" s="83"/>
      <c r="AS104" s="83"/>
      <c r="AT104" s="83"/>
      <c r="AU104" s="83"/>
      <c r="AV104" s="83"/>
      <c r="AW104" s="264"/>
      <c r="AX104" s="168"/>
      <c r="AY104" s="1239"/>
      <c r="AZ104" s="295">
        <f t="shared" si="2"/>
        <v>205</v>
      </c>
      <c r="BA104" s="269">
        <f t="shared" si="3"/>
        <v>1</v>
      </c>
    </row>
    <row r="105" spans="1:53" ht="15.75" x14ac:dyDescent="0.25">
      <c r="A105" s="176" t="s">
        <v>608</v>
      </c>
      <c r="B105" s="297" t="s">
        <v>11</v>
      </c>
      <c r="C105" s="175" t="s">
        <v>798</v>
      </c>
      <c r="D105" s="175" t="s">
        <v>115</v>
      </c>
      <c r="E105" s="277">
        <v>2013</v>
      </c>
      <c r="F105" s="287" t="s">
        <v>515</v>
      </c>
      <c r="G105" s="357"/>
      <c r="H105" s="267"/>
      <c r="I105" s="83"/>
      <c r="J105" s="81">
        <v>36</v>
      </c>
      <c r="K105" s="83"/>
      <c r="L105" s="83"/>
      <c r="M105" s="83"/>
      <c r="N105" s="83"/>
      <c r="O105" s="83"/>
      <c r="P105" s="83"/>
      <c r="Q105" s="83"/>
      <c r="R105" s="83"/>
      <c r="S105" s="83"/>
      <c r="T105" s="83"/>
      <c r="U105" s="83"/>
      <c r="V105" s="83"/>
      <c r="W105" s="83">
        <v>45</v>
      </c>
      <c r="X105" s="83"/>
      <c r="Y105" s="83">
        <v>57</v>
      </c>
      <c r="Z105" s="168"/>
      <c r="AA105" s="267"/>
      <c r="AB105" s="83"/>
      <c r="AC105" s="264"/>
      <c r="AD105" s="81">
        <v>24</v>
      </c>
      <c r="AE105" s="83"/>
      <c r="AF105" s="83"/>
      <c r="AG105" s="84"/>
      <c r="AH105" s="84"/>
      <c r="AI105" s="84"/>
      <c r="AJ105" s="84"/>
      <c r="AK105" s="84"/>
      <c r="AL105" s="84"/>
      <c r="AM105" s="84"/>
      <c r="AN105" s="84"/>
      <c r="AO105" s="84"/>
      <c r="AP105" s="84"/>
      <c r="AQ105" s="84"/>
      <c r="AR105" s="84"/>
      <c r="AS105" s="84"/>
      <c r="AT105" s="84"/>
      <c r="AU105" s="84"/>
      <c r="AV105" s="84"/>
      <c r="AW105" s="265"/>
      <c r="AX105" s="169"/>
      <c r="AY105" s="295"/>
      <c r="AZ105" s="295">
        <f t="shared" si="2"/>
        <v>202</v>
      </c>
      <c r="BA105" s="269">
        <f t="shared" si="3"/>
        <v>4</v>
      </c>
    </row>
    <row r="106" spans="1:53" ht="15.75" x14ac:dyDescent="0.25">
      <c r="A106" s="176" t="s">
        <v>609</v>
      </c>
      <c r="B106" s="297" t="s">
        <v>7</v>
      </c>
      <c r="C106" s="175" t="s">
        <v>697</v>
      </c>
      <c r="D106" s="175" t="s">
        <v>78</v>
      </c>
      <c r="E106" s="277">
        <v>2015</v>
      </c>
      <c r="F106" s="296" t="s">
        <v>516</v>
      </c>
      <c r="G106" s="358"/>
      <c r="H106" s="267"/>
      <c r="I106" s="83"/>
      <c r="J106" s="81"/>
      <c r="K106" s="83">
        <v>80</v>
      </c>
      <c r="L106" s="83"/>
      <c r="M106" s="83"/>
      <c r="N106" s="83"/>
      <c r="O106" s="83"/>
      <c r="P106" s="83"/>
      <c r="Q106" s="83"/>
      <c r="R106" s="83"/>
      <c r="S106" s="83"/>
      <c r="T106" s="83"/>
      <c r="U106" s="83"/>
      <c r="V106" s="83"/>
      <c r="W106" s="83"/>
      <c r="X106" s="83"/>
      <c r="Y106" s="83"/>
      <c r="Z106" s="168"/>
      <c r="AA106" s="267"/>
      <c r="AB106" s="83"/>
      <c r="AC106" s="264"/>
      <c r="AD106" s="81"/>
      <c r="AE106" s="83"/>
      <c r="AF106" s="83">
        <v>100</v>
      </c>
      <c r="AG106" s="83"/>
      <c r="AH106" s="83"/>
      <c r="AI106" s="83"/>
      <c r="AJ106" s="83"/>
      <c r="AK106" s="83"/>
      <c r="AL106" s="83"/>
      <c r="AM106" s="83"/>
      <c r="AN106" s="83"/>
      <c r="AO106" s="83"/>
      <c r="AP106" s="83"/>
      <c r="AQ106" s="83"/>
      <c r="AR106" s="83"/>
      <c r="AS106" s="83"/>
      <c r="AT106" s="83"/>
      <c r="AU106" s="83"/>
      <c r="AV106" s="83"/>
      <c r="AW106" s="264"/>
      <c r="AX106" s="168"/>
      <c r="AY106" s="1239"/>
      <c r="AZ106" s="295">
        <f t="shared" si="2"/>
        <v>200</v>
      </c>
      <c r="BA106" s="269">
        <f t="shared" si="3"/>
        <v>2</v>
      </c>
    </row>
    <row r="107" spans="1:53" ht="15.75" x14ac:dyDescent="0.25">
      <c r="A107" s="176" t="s">
        <v>610</v>
      </c>
      <c r="B107" s="297" t="s">
        <v>131</v>
      </c>
      <c r="C107" s="175" t="s">
        <v>630</v>
      </c>
      <c r="D107" s="175" t="s">
        <v>631</v>
      </c>
      <c r="E107" s="277">
        <v>2014</v>
      </c>
      <c r="F107" s="296" t="s">
        <v>516</v>
      </c>
      <c r="G107" s="357"/>
      <c r="H107" s="267"/>
      <c r="I107" s="83"/>
      <c r="J107" s="81"/>
      <c r="K107" s="83"/>
      <c r="L107" s="83"/>
      <c r="M107" s="83"/>
      <c r="N107" s="83"/>
      <c r="O107" s="83"/>
      <c r="P107" s="83"/>
      <c r="Q107" s="83"/>
      <c r="R107" s="83"/>
      <c r="S107" s="83"/>
      <c r="T107" s="83"/>
      <c r="U107" s="83"/>
      <c r="V107" s="83"/>
      <c r="W107" s="83"/>
      <c r="X107" s="83"/>
      <c r="Y107" s="83"/>
      <c r="Z107" s="168"/>
      <c r="AA107" s="267"/>
      <c r="AB107" s="83"/>
      <c r="AC107" s="264">
        <v>65</v>
      </c>
      <c r="AD107" s="81"/>
      <c r="AE107" s="83"/>
      <c r="AF107" s="83"/>
      <c r="AG107" s="83">
        <v>54</v>
      </c>
      <c r="AH107" s="83"/>
      <c r="AI107" s="83">
        <v>51</v>
      </c>
      <c r="AJ107" s="83"/>
      <c r="AK107" s="83"/>
      <c r="AL107" s="83"/>
      <c r="AM107" s="83"/>
      <c r="AN107" s="83"/>
      <c r="AO107" s="83"/>
      <c r="AP107" s="83"/>
      <c r="AQ107" s="83"/>
      <c r="AR107" s="83"/>
      <c r="AS107" s="83"/>
      <c r="AT107" s="83"/>
      <c r="AU107" s="83"/>
      <c r="AV107" s="83"/>
      <c r="AW107" s="264"/>
      <c r="AX107" s="168"/>
      <c r="AY107" s="1239"/>
      <c r="AZ107" s="295">
        <f t="shared" si="2"/>
        <v>200</v>
      </c>
      <c r="BA107" s="269">
        <f t="shared" si="3"/>
        <v>3</v>
      </c>
    </row>
    <row r="108" spans="1:53" ht="15.75" x14ac:dyDescent="0.25">
      <c r="A108" s="176" t="s">
        <v>611</v>
      </c>
      <c r="B108" s="297" t="s">
        <v>676</v>
      </c>
      <c r="C108" s="175" t="s">
        <v>18</v>
      </c>
      <c r="D108" s="175" t="s">
        <v>136</v>
      </c>
      <c r="E108" s="277">
        <v>2011</v>
      </c>
      <c r="F108" s="287" t="s">
        <v>516</v>
      </c>
      <c r="G108" s="357"/>
      <c r="H108" s="267"/>
      <c r="I108" s="83"/>
      <c r="J108" s="81"/>
      <c r="K108" s="83"/>
      <c r="L108" s="83"/>
      <c r="M108" s="83"/>
      <c r="N108" s="83"/>
      <c r="O108" s="83"/>
      <c r="P108" s="83"/>
      <c r="Q108" s="83"/>
      <c r="R108" s="83"/>
      <c r="S108" s="83"/>
      <c r="T108" s="83"/>
      <c r="U108" s="83"/>
      <c r="V108" s="83"/>
      <c r="W108" s="83"/>
      <c r="X108" s="83">
        <v>30</v>
      </c>
      <c r="Y108" s="83"/>
      <c r="Z108" s="168"/>
      <c r="AA108" s="267"/>
      <c r="AB108" s="83"/>
      <c r="AC108" s="264"/>
      <c r="AD108" s="81">
        <v>70</v>
      </c>
      <c r="AE108" s="83"/>
      <c r="AF108" s="83"/>
      <c r="AG108" s="83"/>
      <c r="AH108" s="83"/>
      <c r="AI108" s="83"/>
      <c r="AJ108" s="83">
        <v>70</v>
      </c>
      <c r="AK108" s="83"/>
      <c r="AL108" s="83"/>
      <c r="AM108" s="83"/>
      <c r="AN108" s="83"/>
      <c r="AO108" s="83"/>
      <c r="AP108" s="83"/>
      <c r="AQ108" s="83"/>
      <c r="AR108" s="83"/>
      <c r="AS108" s="83"/>
      <c r="AT108" s="83"/>
      <c r="AU108" s="83"/>
      <c r="AV108" s="83"/>
      <c r="AW108" s="264"/>
      <c r="AX108" s="168"/>
      <c r="AY108" s="1239"/>
      <c r="AZ108" s="295">
        <f t="shared" si="2"/>
        <v>200</v>
      </c>
      <c r="BA108" s="269">
        <f t="shared" si="3"/>
        <v>3</v>
      </c>
    </row>
    <row r="109" spans="1:53" ht="15.75" x14ac:dyDescent="0.25">
      <c r="A109" s="176" t="s">
        <v>612</v>
      </c>
      <c r="B109" s="297" t="s">
        <v>131</v>
      </c>
      <c r="C109" s="175" t="s">
        <v>1005</v>
      </c>
      <c r="D109" s="175" t="s">
        <v>75</v>
      </c>
      <c r="E109" s="277">
        <v>2013</v>
      </c>
      <c r="F109" s="296" t="s">
        <v>516</v>
      </c>
      <c r="G109" s="357"/>
      <c r="H109" s="267"/>
      <c r="I109" s="83"/>
      <c r="J109" s="81"/>
      <c r="K109" s="83"/>
      <c r="L109" s="83"/>
      <c r="M109" s="83"/>
      <c r="N109" s="83"/>
      <c r="O109" s="83"/>
      <c r="P109" s="83"/>
      <c r="Q109" s="83"/>
      <c r="R109" s="83"/>
      <c r="S109" s="83"/>
      <c r="T109" s="83"/>
      <c r="U109" s="83"/>
      <c r="V109" s="83"/>
      <c r="W109" s="83"/>
      <c r="X109" s="83"/>
      <c r="Y109" s="83"/>
      <c r="Z109" s="168"/>
      <c r="AA109" s="267"/>
      <c r="AB109" s="83"/>
      <c r="AC109" s="264">
        <v>32</v>
      </c>
      <c r="AD109" s="81"/>
      <c r="AE109" s="83"/>
      <c r="AF109" s="83"/>
      <c r="AG109" s="83">
        <v>70</v>
      </c>
      <c r="AH109" s="83"/>
      <c r="AI109" s="83">
        <v>63</v>
      </c>
      <c r="AJ109" s="83"/>
      <c r="AK109" s="83"/>
      <c r="AL109" s="83"/>
      <c r="AM109" s="83"/>
      <c r="AN109" s="83"/>
      <c r="AO109" s="83"/>
      <c r="AP109" s="83"/>
      <c r="AQ109" s="83"/>
      <c r="AR109" s="83"/>
      <c r="AS109" s="83"/>
      <c r="AT109" s="83"/>
      <c r="AU109" s="83"/>
      <c r="AV109" s="83"/>
      <c r="AW109" s="264"/>
      <c r="AX109" s="168"/>
      <c r="AY109" s="1239"/>
      <c r="AZ109" s="295">
        <f t="shared" si="2"/>
        <v>195</v>
      </c>
      <c r="BA109" s="269">
        <f t="shared" si="3"/>
        <v>3</v>
      </c>
    </row>
    <row r="110" spans="1:53" ht="15.75" x14ac:dyDescent="0.25">
      <c r="A110" s="176" t="s">
        <v>613</v>
      </c>
      <c r="B110" s="306" t="s">
        <v>478</v>
      </c>
      <c r="C110" s="289" t="s">
        <v>480</v>
      </c>
      <c r="D110" s="289" t="s">
        <v>481</v>
      </c>
      <c r="E110" s="279">
        <v>2013</v>
      </c>
      <c r="F110" s="269" t="s">
        <v>515</v>
      </c>
      <c r="G110" s="358"/>
      <c r="H110" s="283"/>
      <c r="I110" s="84"/>
      <c r="J110" s="82"/>
      <c r="K110" s="84"/>
      <c r="L110" s="84"/>
      <c r="M110" s="84"/>
      <c r="N110" s="84"/>
      <c r="O110" s="84"/>
      <c r="P110" s="84"/>
      <c r="Q110" s="84"/>
      <c r="R110" s="84"/>
      <c r="S110" s="83"/>
      <c r="T110" s="83"/>
      <c r="U110" s="83">
        <v>68</v>
      </c>
      <c r="V110" s="83"/>
      <c r="W110" s="83">
        <v>38</v>
      </c>
      <c r="X110" s="83"/>
      <c r="Y110" s="83"/>
      <c r="Z110" s="168"/>
      <c r="AA110" s="283"/>
      <c r="AB110" s="84"/>
      <c r="AC110" s="265"/>
      <c r="AD110" s="82"/>
      <c r="AE110" s="84"/>
      <c r="AF110" s="84"/>
      <c r="AG110" s="84"/>
      <c r="AH110" s="84"/>
      <c r="AI110" s="84">
        <v>54</v>
      </c>
      <c r="AJ110" s="84"/>
      <c r="AK110" s="84"/>
      <c r="AL110" s="84"/>
      <c r="AM110" s="84"/>
      <c r="AN110" s="84"/>
      <c r="AO110" s="84"/>
      <c r="AP110" s="84"/>
      <c r="AQ110" s="84"/>
      <c r="AR110" s="84"/>
      <c r="AS110" s="84"/>
      <c r="AT110" s="84"/>
      <c r="AU110" s="84"/>
      <c r="AV110" s="84"/>
      <c r="AW110" s="265"/>
      <c r="AX110" s="169"/>
      <c r="AY110" s="295"/>
      <c r="AZ110" s="295">
        <f t="shared" si="2"/>
        <v>190</v>
      </c>
      <c r="BA110" s="269">
        <f t="shared" si="3"/>
        <v>3</v>
      </c>
    </row>
    <row r="111" spans="1:53" ht="15.75" x14ac:dyDescent="0.25">
      <c r="A111" s="176" t="s">
        <v>617</v>
      </c>
      <c r="B111" s="297" t="s">
        <v>676</v>
      </c>
      <c r="C111" s="175" t="s">
        <v>475</v>
      </c>
      <c r="D111" s="175" t="s">
        <v>144</v>
      </c>
      <c r="E111" s="277">
        <v>2012</v>
      </c>
      <c r="F111" s="287" t="s">
        <v>515</v>
      </c>
      <c r="G111" s="357"/>
      <c r="H111" s="267"/>
      <c r="I111" s="83"/>
      <c r="J111" s="81"/>
      <c r="K111" s="83"/>
      <c r="L111" s="83"/>
      <c r="M111" s="83"/>
      <c r="N111" s="83">
        <v>24</v>
      </c>
      <c r="O111" s="83"/>
      <c r="P111" s="83"/>
      <c r="Q111" s="83"/>
      <c r="R111" s="83"/>
      <c r="S111" s="83"/>
      <c r="T111" s="83"/>
      <c r="U111" s="83"/>
      <c r="V111" s="83"/>
      <c r="W111" s="83"/>
      <c r="X111" s="83">
        <v>18</v>
      </c>
      <c r="Y111" s="83"/>
      <c r="Z111" s="168"/>
      <c r="AA111" s="267"/>
      <c r="AB111" s="83"/>
      <c r="AC111" s="264"/>
      <c r="AD111" s="81">
        <v>45</v>
      </c>
      <c r="AE111" s="83"/>
      <c r="AF111" s="83"/>
      <c r="AG111" s="83"/>
      <c r="AH111" s="83"/>
      <c r="AI111" s="83"/>
      <c r="AJ111" s="83">
        <v>48</v>
      </c>
      <c r="AK111" s="83"/>
      <c r="AL111" s="83"/>
      <c r="AM111" s="83"/>
      <c r="AN111" s="83"/>
      <c r="AO111" s="83"/>
      <c r="AP111" s="83"/>
      <c r="AQ111" s="83"/>
      <c r="AR111" s="83"/>
      <c r="AS111" s="83"/>
      <c r="AT111" s="83"/>
      <c r="AU111" s="83"/>
      <c r="AV111" s="83"/>
      <c r="AW111" s="264"/>
      <c r="AX111" s="168"/>
      <c r="AY111" s="1239">
        <v>10</v>
      </c>
      <c r="AZ111" s="295">
        <f t="shared" si="2"/>
        <v>185</v>
      </c>
      <c r="BA111" s="269">
        <f t="shared" si="3"/>
        <v>5</v>
      </c>
    </row>
    <row r="112" spans="1:53" ht="15.75" x14ac:dyDescent="0.25">
      <c r="A112" s="176" t="s">
        <v>618</v>
      </c>
      <c r="B112" s="166" t="s">
        <v>376</v>
      </c>
      <c r="C112" s="175" t="s">
        <v>399</v>
      </c>
      <c r="D112" s="175" t="s">
        <v>115</v>
      </c>
      <c r="E112" s="277">
        <v>2012</v>
      </c>
      <c r="F112" s="287" t="s">
        <v>515</v>
      </c>
      <c r="G112" s="357"/>
      <c r="H112" s="267"/>
      <c r="I112" s="83"/>
      <c r="J112" s="83"/>
      <c r="K112" s="83"/>
      <c r="L112" s="83"/>
      <c r="M112" s="83"/>
      <c r="N112" s="83"/>
      <c r="O112" s="83"/>
      <c r="P112" s="83"/>
      <c r="Q112" s="83"/>
      <c r="R112" s="83"/>
      <c r="S112" s="83"/>
      <c r="T112" s="83"/>
      <c r="U112" s="83"/>
      <c r="V112" s="83">
        <v>40</v>
      </c>
      <c r="W112" s="83"/>
      <c r="X112" s="83">
        <v>40</v>
      </c>
      <c r="Y112" s="83"/>
      <c r="Z112" s="168"/>
      <c r="AA112" s="267"/>
      <c r="AB112" s="83"/>
      <c r="AC112" s="264"/>
      <c r="AD112" s="81">
        <v>65</v>
      </c>
      <c r="AE112" s="83"/>
      <c r="AF112" s="83"/>
      <c r="AG112" s="83"/>
      <c r="AH112" s="83"/>
      <c r="AI112" s="83"/>
      <c r="AJ112" s="83"/>
      <c r="AK112" s="83"/>
      <c r="AL112" s="83"/>
      <c r="AM112" s="83"/>
      <c r="AN112" s="83"/>
      <c r="AO112" s="83"/>
      <c r="AP112" s="83"/>
      <c r="AQ112" s="83"/>
      <c r="AR112" s="83"/>
      <c r="AS112" s="83"/>
      <c r="AT112" s="83"/>
      <c r="AU112" s="83"/>
      <c r="AV112" s="83"/>
      <c r="AW112" s="264"/>
      <c r="AX112" s="168"/>
      <c r="AY112" s="1239">
        <v>10</v>
      </c>
      <c r="AZ112" s="295">
        <f t="shared" si="2"/>
        <v>185</v>
      </c>
      <c r="BA112" s="269">
        <f t="shared" si="3"/>
        <v>4</v>
      </c>
    </row>
    <row r="113" spans="1:53" ht="15.75" x14ac:dyDescent="0.25">
      <c r="A113" s="176" t="s">
        <v>619</v>
      </c>
      <c r="B113" s="306" t="s">
        <v>10</v>
      </c>
      <c r="C113" s="289" t="s">
        <v>742</v>
      </c>
      <c r="D113" s="289" t="s">
        <v>743</v>
      </c>
      <c r="E113" s="279">
        <v>2015</v>
      </c>
      <c r="F113" s="269" t="s">
        <v>515</v>
      </c>
      <c r="G113" s="358"/>
      <c r="H113" s="283"/>
      <c r="I113" s="84"/>
      <c r="J113" s="82"/>
      <c r="K113" s="84"/>
      <c r="L113" s="84"/>
      <c r="M113" s="84">
        <v>27</v>
      </c>
      <c r="N113" s="84"/>
      <c r="O113" s="84"/>
      <c r="P113" s="84"/>
      <c r="Q113" s="84"/>
      <c r="R113" s="84"/>
      <c r="S113" s="84">
        <v>90</v>
      </c>
      <c r="T113" s="84"/>
      <c r="U113" s="84"/>
      <c r="V113" s="84"/>
      <c r="W113" s="84"/>
      <c r="X113" s="84"/>
      <c r="Y113" s="84"/>
      <c r="Z113" s="169"/>
      <c r="AA113" s="283"/>
      <c r="AB113" s="84"/>
      <c r="AC113" s="265">
        <v>28</v>
      </c>
      <c r="AD113" s="82"/>
      <c r="AE113" s="84"/>
      <c r="AF113" s="84"/>
      <c r="AG113" s="84"/>
      <c r="AH113" s="84"/>
      <c r="AI113" s="84"/>
      <c r="AJ113" s="84"/>
      <c r="AK113" s="84"/>
      <c r="AL113" s="84"/>
      <c r="AM113" s="84"/>
      <c r="AN113" s="84"/>
      <c r="AO113" s="84"/>
      <c r="AP113" s="84"/>
      <c r="AQ113" s="84"/>
      <c r="AR113" s="84"/>
      <c r="AS113" s="84"/>
      <c r="AT113" s="84"/>
      <c r="AU113" s="84"/>
      <c r="AV113" s="84"/>
      <c r="AW113" s="265"/>
      <c r="AX113" s="169"/>
      <c r="AY113" s="295">
        <v>10</v>
      </c>
      <c r="AZ113" s="295">
        <f t="shared" si="2"/>
        <v>185</v>
      </c>
      <c r="BA113" s="269">
        <f t="shared" si="3"/>
        <v>4</v>
      </c>
    </row>
    <row r="114" spans="1:53" ht="15.75" x14ac:dyDescent="0.25">
      <c r="A114" s="176" t="s">
        <v>620</v>
      </c>
      <c r="B114" s="297" t="s">
        <v>71</v>
      </c>
      <c r="C114" s="175" t="s">
        <v>351</v>
      </c>
      <c r="D114" s="175" t="s">
        <v>352</v>
      </c>
      <c r="E114" s="277">
        <v>2012</v>
      </c>
      <c r="F114" s="287" t="s">
        <v>515</v>
      </c>
      <c r="G114" s="357"/>
      <c r="H114" s="267"/>
      <c r="I114" s="83"/>
      <c r="J114" s="81"/>
      <c r="K114" s="83"/>
      <c r="L114" s="83"/>
      <c r="M114" s="83"/>
      <c r="N114" s="83"/>
      <c r="O114" s="83"/>
      <c r="P114" s="83"/>
      <c r="Q114" s="83"/>
      <c r="R114" s="83"/>
      <c r="S114" s="83"/>
      <c r="T114" s="83"/>
      <c r="U114" s="83"/>
      <c r="V114" s="83"/>
      <c r="W114" s="83"/>
      <c r="X114" s="83"/>
      <c r="Y114" s="83"/>
      <c r="Z114" s="168"/>
      <c r="AA114" s="267"/>
      <c r="AB114" s="83"/>
      <c r="AC114" s="264"/>
      <c r="AD114" s="81"/>
      <c r="AE114" s="83"/>
      <c r="AF114" s="83"/>
      <c r="AG114" s="83"/>
      <c r="AH114" s="83"/>
      <c r="AI114" s="83"/>
      <c r="AJ114" s="83"/>
      <c r="AK114" s="83"/>
      <c r="AL114" s="83">
        <v>125</v>
      </c>
      <c r="AM114" s="83"/>
      <c r="AN114" s="83"/>
      <c r="AO114" s="83"/>
      <c r="AP114" s="83"/>
      <c r="AQ114" s="83"/>
      <c r="AR114" s="83"/>
      <c r="AS114" s="83"/>
      <c r="AT114" s="83"/>
      <c r="AU114" s="83"/>
      <c r="AV114" s="83"/>
      <c r="AW114" s="264"/>
      <c r="AX114" s="168"/>
      <c r="AY114" s="1239">
        <v>40</v>
      </c>
      <c r="AZ114" s="295">
        <f t="shared" si="2"/>
        <v>175</v>
      </c>
      <c r="BA114" s="269">
        <f t="shared" si="3"/>
        <v>5</v>
      </c>
    </row>
    <row r="115" spans="1:53" ht="15.75" x14ac:dyDescent="0.25">
      <c r="A115" s="176" t="s">
        <v>621</v>
      </c>
      <c r="B115" s="297" t="s">
        <v>11</v>
      </c>
      <c r="C115" s="175" t="s">
        <v>434</v>
      </c>
      <c r="D115" s="175" t="s">
        <v>144</v>
      </c>
      <c r="E115" s="277">
        <v>2012</v>
      </c>
      <c r="F115" s="287" t="s">
        <v>515</v>
      </c>
      <c r="G115" s="357"/>
      <c r="H115" s="267"/>
      <c r="I115" s="83"/>
      <c r="J115" s="81"/>
      <c r="K115" s="83"/>
      <c r="L115" s="83"/>
      <c r="M115" s="83"/>
      <c r="N115" s="83">
        <v>29</v>
      </c>
      <c r="O115" s="83"/>
      <c r="P115" s="83"/>
      <c r="Q115" s="83"/>
      <c r="R115" s="83"/>
      <c r="S115" s="83"/>
      <c r="T115" s="83"/>
      <c r="U115" s="83"/>
      <c r="V115" s="83"/>
      <c r="W115" s="83"/>
      <c r="X115" s="83"/>
      <c r="Y115" s="83"/>
      <c r="Z115" s="168">
        <v>54</v>
      </c>
      <c r="AA115" s="283"/>
      <c r="AB115" s="84"/>
      <c r="AC115" s="265"/>
      <c r="AD115" s="81">
        <v>60</v>
      </c>
      <c r="AE115" s="84"/>
      <c r="AF115" s="84"/>
      <c r="AG115" s="84"/>
      <c r="AH115" s="84"/>
      <c r="AI115" s="84"/>
      <c r="AJ115" s="84"/>
      <c r="AK115" s="84"/>
      <c r="AL115" s="84"/>
      <c r="AM115" s="84"/>
      <c r="AN115" s="84"/>
      <c r="AO115" s="84"/>
      <c r="AP115" s="84"/>
      <c r="AQ115" s="84"/>
      <c r="AR115" s="84"/>
      <c r="AS115" s="84"/>
      <c r="AT115" s="84"/>
      <c r="AU115" s="84"/>
      <c r="AV115" s="84"/>
      <c r="AW115" s="265"/>
      <c r="AX115" s="169"/>
      <c r="AY115" s="295"/>
      <c r="AZ115" s="295">
        <f t="shared" si="2"/>
        <v>173</v>
      </c>
      <c r="BA115" s="269">
        <f t="shared" si="3"/>
        <v>3</v>
      </c>
    </row>
    <row r="116" spans="1:53" ht="15.75" x14ac:dyDescent="0.25">
      <c r="A116" s="176" t="s">
        <v>622</v>
      </c>
      <c r="B116" s="297" t="s">
        <v>920</v>
      </c>
      <c r="C116" s="175" t="s">
        <v>937</v>
      </c>
      <c r="D116" s="175" t="s">
        <v>156</v>
      </c>
      <c r="E116" s="277">
        <v>2014</v>
      </c>
      <c r="F116" s="296" t="s">
        <v>516</v>
      </c>
      <c r="G116" s="357"/>
      <c r="H116" s="283"/>
      <c r="I116" s="83"/>
      <c r="J116" s="81"/>
      <c r="K116" s="83"/>
      <c r="L116" s="83"/>
      <c r="M116" s="83"/>
      <c r="N116" s="83"/>
      <c r="O116" s="83"/>
      <c r="P116" s="83"/>
      <c r="Q116" s="83"/>
      <c r="R116" s="83"/>
      <c r="S116" s="83"/>
      <c r="T116" s="83"/>
      <c r="U116" s="83"/>
      <c r="V116" s="83"/>
      <c r="W116" s="83">
        <v>18</v>
      </c>
      <c r="X116" s="83"/>
      <c r="Y116" s="83"/>
      <c r="Z116" s="168"/>
      <c r="AA116" s="267"/>
      <c r="AB116" s="83">
        <v>54</v>
      </c>
      <c r="AC116" s="264"/>
      <c r="AD116" s="81"/>
      <c r="AE116" s="83"/>
      <c r="AF116" s="83"/>
      <c r="AG116" s="83">
        <v>65</v>
      </c>
      <c r="AH116" s="83"/>
      <c r="AI116" s="83"/>
      <c r="AJ116" s="83"/>
      <c r="AK116" s="83"/>
      <c r="AL116" s="83"/>
      <c r="AM116" s="83"/>
      <c r="AN116" s="83"/>
      <c r="AO116" s="83"/>
      <c r="AP116" s="83"/>
      <c r="AQ116" s="83"/>
      <c r="AR116" s="83"/>
      <c r="AS116" s="83"/>
      <c r="AT116" s="83"/>
      <c r="AU116" s="83"/>
      <c r="AV116" s="83"/>
      <c r="AW116" s="264"/>
      <c r="AX116" s="168"/>
      <c r="AY116" s="1239"/>
      <c r="AZ116" s="295">
        <f t="shared" si="2"/>
        <v>167</v>
      </c>
      <c r="BA116" s="269">
        <f t="shared" si="3"/>
        <v>3</v>
      </c>
    </row>
    <row r="117" spans="1:53" ht="15.75" x14ac:dyDescent="0.25">
      <c r="A117" s="176" t="s">
        <v>623</v>
      </c>
      <c r="B117" s="297" t="s">
        <v>93</v>
      </c>
      <c r="C117" s="175" t="s">
        <v>134</v>
      </c>
      <c r="D117" s="175" t="s">
        <v>144</v>
      </c>
      <c r="E117" s="277">
        <v>2009</v>
      </c>
      <c r="F117" s="287" t="s">
        <v>515</v>
      </c>
      <c r="G117" s="357"/>
      <c r="H117" s="267"/>
      <c r="I117" s="83"/>
      <c r="J117" s="81">
        <v>65</v>
      </c>
      <c r="K117" s="83"/>
      <c r="L117" s="83"/>
      <c r="M117" s="83"/>
      <c r="N117" s="83"/>
      <c r="O117" s="83"/>
      <c r="P117" s="83"/>
      <c r="Q117" s="83"/>
      <c r="R117" s="83"/>
      <c r="S117" s="83"/>
      <c r="T117" s="83"/>
      <c r="U117" s="83"/>
      <c r="V117" s="83"/>
      <c r="W117" s="83"/>
      <c r="X117" s="83"/>
      <c r="Y117" s="83"/>
      <c r="Z117" s="168"/>
      <c r="AA117" s="283"/>
      <c r="AB117" s="84"/>
      <c r="AC117" s="265"/>
      <c r="AD117" s="82"/>
      <c r="AE117" s="84"/>
      <c r="AF117" s="84"/>
      <c r="AG117" s="84"/>
      <c r="AH117" s="84"/>
      <c r="AI117" s="84"/>
      <c r="AJ117" s="84"/>
      <c r="AK117" s="83"/>
      <c r="AL117" s="83">
        <v>81</v>
      </c>
      <c r="AM117" s="83"/>
      <c r="AN117" s="83"/>
      <c r="AO117" s="83"/>
      <c r="AP117" s="83"/>
      <c r="AQ117" s="83"/>
      <c r="AR117" s="83"/>
      <c r="AS117" s="83"/>
      <c r="AT117" s="83"/>
      <c r="AU117" s="84"/>
      <c r="AV117" s="84"/>
      <c r="AW117" s="265"/>
      <c r="AX117" s="169"/>
      <c r="AY117" s="295"/>
      <c r="AZ117" s="295">
        <f t="shared" si="2"/>
        <v>166</v>
      </c>
      <c r="BA117" s="269">
        <f t="shared" si="3"/>
        <v>2</v>
      </c>
    </row>
    <row r="118" spans="1:53" ht="15.75" x14ac:dyDescent="0.25">
      <c r="A118" s="176" t="s">
        <v>624</v>
      </c>
      <c r="B118" s="166" t="s">
        <v>1052</v>
      </c>
      <c r="C118" s="175" t="s">
        <v>1054</v>
      </c>
      <c r="D118" s="175" t="s">
        <v>128</v>
      </c>
      <c r="E118" s="277">
        <v>2009</v>
      </c>
      <c r="F118" s="287" t="s">
        <v>515</v>
      </c>
      <c r="G118" s="358"/>
      <c r="H118" s="283"/>
      <c r="I118" s="84"/>
      <c r="J118" s="82"/>
      <c r="K118" s="84"/>
      <c r="L118" s="84"/>
      <c r="M118" s="84"/>
      <c r="N118" s="84"/>
      <c r="O118" s="84"/>
      <c r="P118" s="84"/>
      <c r="Q118" s="84"/>
      <c r="R118" s="84"/>
      <c r="S118" s="84"/>
      <c r="T118" s="84"/>
      <c r="U118" s="84"/>
      <c r="V118" s="84"/>
      <c r="W118" s="84"/>
      <c r="X118" s="84"/>
      <c r="Y118" s="84"/>
      <c r="Z118" s="169"/>
      <c r="AA118" s="267"/>
      <c r="AB118" s="83"/>
      <c r="AC118" s="264"/>
      <c r="AD118" s="81"/>
      <c r="AE118" s="83">
        <v>80</v>
      </c>
      <c r="AF118" s="83"/>
      <c r="AG118" s="83"/>
      <c r="AH118" s="83"/>
      <c r="AI118" s="83"/>
      <c r="AJ118" s="83"/>
      <c r="AK118" s="83">
        <v>63</v>
      </c>
      <c r="AL118" s="84"/>
      <c r="AM118" s="84"/>
      <c r="AN118" s="84"/>
      <c r="AO118" s="84"/>
      <c r="AP118" s="84"/>
      <c r="AQ118" s="84"/>
      <c r="AR118" s="84"/>
      <c r="AS118" s="84"/>
      <c r="AT118" s="84"/>
      <c r="AU118" s="84"/>
      <c r="AV118" s="84"/>
      <c r="AW118" s="265"/>
      <c r="AX118" s="169"/>
      <c r="AY118" s="295"/>
      <c r="AZ118" s="295">
        <f t="shared" si="2"/>
        <v>163</v>
      </c>
      <c r="BA118" s="269">
        <f t="shared" si="3"/>
        <v>2</v>
      </c>
    </row>
    <row r="119" spans="1:53" ht="15.75" x14ac:dyDescent="0.25">
      <c r="A119" s="176" t="s">
        <v>625</v>
      </c>
      <c r="B119" s="166" t="s">
        <v>14</v>
      </c>
      <c r="C119" s="175" t="s">
        <v>929</v>
      </c>
      <c r="D119" s="175" t="s">
        <v>81</v>
      </c>
      <c r="E119" s="277">
        <v>2013</v>
      </c>
      <c r="F119" s="287" t="s">
        <v>516</v>
      </c>
      <c r="G119" s="357"/>
      <c r="H119" s="283"/>
      <c r="I119" s="83"/>
      <c r="J119" s="81"/>
      <c r="K119" s="83"/>
      <c r="L119" s="83"/>
      <c r="M119" s="83"/>
      <c r="N119" s="83"/>
      <c r="O119" s="83"/>
      <c r="P119" s="83"/>
      <c r="Q119" s="83"/>
      <c r="R119" s="83"/>
      <c r="S119" s="83"/>
      <c r="T119" s="83"/>
      <c r="U119" s="83">
        <v>29</v>
      </c>
      <c r="V119" s="83"/>
      <c r="W119" s="83"/>
      <c r="X119" s="83"/>
      <c r="Y119" s="83"/>
      <c r="Z119" s="168"/>
      <c r="AA119" s="267"/>
      <c r="AB119" s="83"/>
      <c r="AC119" s="264">
        <v>54</v>
      </c>
      <c r="AD119" s="81"/>
      <c r="AE119" s="83"/>
      <c r="AF119" s="83"/>
      <c r="AG119" s="83"/>
      <c r="AH119" s="83"/>
      <c r="AI119" s="83">
        <v>45</v>
      </c>
      <c r="AJ119" s="83"/>
      <c r="AK119" s="83"/>
      <c r="AL119" s="83"/>
      <c r="AM119" s="83"/>
      <c r="AN119" s="83"/>
      <c r="AO119" s="83"/>
      <c r="AP119" s="83"/>
      <c r="AQ119" s="83"/>
      <c r="AR119" s="83"/>
      <c r="AS119" s="83"/>
      <c r="AT119" s="83"/>
      <c r="AU119" s="83"/>
      <c r="AV119" s="83"/>
      <c r="AW119" s="264"/>
      <c r="AX119" s="168"/>
      <c r="AY119" s="1239"/>
      <c r="AZ119" s="295">
        <f t="shared" si="2"/>
        <v>158</v>
      </c>
      <c r="BA119" s="269">
        <f t="shared" si="3"/>
        <v>3</v>
      </c>
    </row>
    <row r="120" spans="1:53" ht="15.75" x14ac:dyDescent="0.25">
      <c r="A120" s="176" t="s">
        <v>626</v>
      </c>
      <c r="B120" s="297" t="s">
        <v>17</v>
      </c>
      <c r="C120" s="175" t="s">
        <v>939</v>
      </c>
      <c r="D120" s="175" t="s">
        <v>940</v>
      </c>
      <c r="E120" s="277">
        <v>2011</v>
      </c>
      <c r="F120" s="287" t="s">
        <v>515</v>
      </c>
      <c r="G120" s="358"/>
      <c r="H120" s="267"/>
      <c r="I120" s="83"/>
      <c r="J120" s="81"/>
      <c r="K120" s="83"/>
      <c r="L120" s="83"/>
      <c r="M120" s="83"/>
      <c r="N120" s="83"/>
      <c r="O120" s="83"/>
      <c r="P120" s="83"/>
      <c r="Q120" s="83"/>
      <c r="R120" s="83"/>
      <c r="S120" s="83"/>
      <c r="T120" s="83"/>
      <c r="U120" s="83"/>
      <c r="V120" s="83"/>
      <c r="W120" s="83"/>
      <c r="X120" s="83">
        <v>45</v>
      </c>
      <c r="Y120" s="83"/>
      <c r="Z120" s="168"/>
      <c r="AA120" s="267"/>
      <c r="AB120" s="83"/>
      <c r="AC120" s="264"/>
      <c r="AD120" s="81"/>
      <c r="AE120" s="83"/>
      <c r="AF120" s="83"/>
      <c r="AG120" s="83"/>
      <c r="AH120" s="83"/>
      <c r="AI120" s="83"/>
      <c r="AJ120" s="83"/>
      <c r="AK120" s="83"/>
      <c r="AL120" s="83"/>
      <c r="AM120" s="83">
        <v>90</v>
      </c>
      <c r="AN120" s="83"/>
      <c r="AO120" s="83"/>
      <c r="AP120" s="83"/>
      <c r="AQ120" s="83"/>
      <c r="AR120" s="83"/>
      <c r="AS120" s="83"/>
      <c r="AT120" s="83"/>
      <c r="AU120" s="83"/>
      <c r="AV120" s="83"/>
      <c r="AW120" s="264"/>
      <c r="AX120" s="168"/>
      <c r="AY120" s="1239"/>
      <c r="AZ120" s="295">
        <f t="shared" si="2"/>
        <v>155</v>
      </c>
      <c r="BA120" s="269">
        <f t="shared" si="3"/>
        <v>2</v>
      </c>
    </row>
    <row r="121" spans="1:53" ht="15.75" x14ac:dyDescent="0.25">
      <c r="A121" s="176" t="s">
        <v>627</v>
      </c>
      <c r="B121" s="297" t="s">
        <v>13</v>
      </c>
      <c r="C121" s="175" t="s">
        <v>882</v>
      </c>
      <c r="D121" s="175" t="s">
        <v>807</v>
      </c>
      <c r="E121" s="277">
        <v>2018</v>
      </c>
      <c r="F121" s="287" t="s">
        <v>515</v>
      </c>
      <c r="G121" s="357"/>
      <c r="H121" s="267"/>
      <c r="I121" s="83"/>
      <c r="J121" s="81"/>
      <c r="K121" s="83"/>
      <c r="L121" s="83"/>
      <c r="M121" s="83"/>
      <c r="N121" s="83"/>
      <c r="O121" s="83">
        <v>60</v>
      </c>
      <c r="P121" s="83"/>
      <c r="Q121" s="83"/>
      <c r="R121" s="83"/>
      <c r="S121" s="83">
        <v>70</v>
      </c>
      <c r="T121" s="83"/>
      <c r="U121" s="83"/>
      <c r="V121" s="83"/>
      <c r="W121" s="83"/>
      <c r="X121" s="83"/>
      <c r="Y121" s="83"/>
      <c r="Z121" s="168"/>
      <c r="AA121" s="267"/>
      <c r="AB121" s="83"/>
      <c r="AC121" s="264"/>
      <c r="AD121" s="81"/>
      <c r="AE121" s="83"/>
      <c r="AF121" s="83"/>
      <c r="AG121" s="83"/>
      <c r="AH121" s="83"/>
      <c r="AI121" s="83"/>
      <c r="AJ121" s="83"/>
      <c r="AK121" s="83"/>
      <c r="AL121" s="83"/>
      <c r="AM121" s="83"/>
      <c r="AN121" s="83"/>
      <c r="AO121" s="83"/>
      <c r="AP121" s="83"/>
      <c r="AQ121" s="83"/>
      <c r="AR121" s="83"/>
      <c r="AS121" s="83"/>
      <c r="AT121" s="83"/>
      <c r="AU121" s="83"/>
      <c r="AV121" s="83"/>
      <c r="AW121" s="264"/>
      <c r="AX121" s="168"/>
      <c r="AY121" s="1239"/>
      <c r="AZ121" s="295">
        <f t="shared" si="2"/>
        <v>150</v>
      </c>
      <c r="BA121" s="269">
        <f t="shared" si="3"/>
        <v>2</v>
      </c>
    </row>
    <row r="122" spans="1:53" ht="15.75" x14ac:dyDescent="0.25">
      <c r="A122" s="176" t="s">
        <v>646</v>
      </c>
      <c r="B122" s="297" t="s">
        <v>17</v>
      </c>
      <c r="C122" s="175" t="s">
        <v>939</v>
      </c>
      <c r="D122" s="175" t="s">
        <v>141</v>
      </c>
      <c r="E122" s="277">
        <v>2014</v>
      </c>
      <c r="F122" s="287" t="s">
        <v>515</v>
      </c>
      <c r="G122" s="358"/>
      <c r="H122" s="267"/>
      <c r="I122" s="96"/>
      <c r="J122" s="81"/>
      <c r="K122" s="83"/>
      <c r="L122" s="83"/>
      <c r="M122" s="83"/>
      <c r="N122" s="83"/>
      <c r="O122" s="83"/>
      <c r="P122" s="83"/>
      <c r="Q122" s="83"/>
      <c r="R122" s="83"/>
      <c r="S122" s="83"/>
      <c r="T122" s="83"/>
      <c r="U122" s="83"/>
      <c r="V122" s="83"/>
      <c r="W122" s="83"/>
      <c r="X122" s="83">
        <v>100</v>
      </c>
      <c r="Y122" s="83"/>
      <c r="Z122" s="168"/>
      <c r="AA122" s="267"/>
      <c r="AB122" s="83"/>
      <c r="AC122" s="264"/>
      <c r="AD122" s="81"/>
      <c r="AE122" s="83"/>
      <c r="AF122" s="83"/>
      <c r="AG122" s="83"/>
      <c r="AH122" s="83"/>
      <c r="AI122" s="83"/>
      <c r="AJ122" s="83"/>
      <c r="AK122" s="83"/>
      <c r="AL122" s="83"/>
      <c r="AM122" s="83">
        <v>30</v>
      </c>
      <c r="AN122" s="83"/>
      <c r="AO122" s="83"/>
      <c r="AP122" s="83"/>
      <c r="AQ122" s="83"/>
      <c r="AR122" s="83"/>
      <c r="AS122" s="83"/>
      <c r="AT122" s="83"/>
      <c r="AU122" s="83"/>
      <c r="AV122" s="83"/>
      <c r="AW122" s="264"/>
      <c r="AX122" s="168"/>
      <c r="AY122" s="1239"/>
      <c r="AZ122" s="295">
        <f t="shared" si="2"/>
        <v>150</v>
      </c>
      <c r="BA122" s="269">
        <f t="shared" si="3"/>
        <v>2</v>
      </c>
    </row>
    <row r="123" spans="1:53" ht="15.75" x14ac:dyDescent="0.25">
      <c r="A123" s="176" t="s">
        <v>647</v>
      </c>
      <c r="B123" s="297" t="s">
        <v>846</v>
      </c>
      <c r="C123" s="175" t="s">
        <v>880</v>
      </c>
      <c r="D123" s="175" t="s">
        <v>128</v>
      </c>
      <c r="E123" s="277">
        <v>2013</v>
      </c>
      <c r="F123" s="287" t="s">
        <v>516</v>
      </c>
      <c r="G123" s="357"/>
      <c r="H123" s="267"/>
      <c r="I123" s="724"/>
      <c r="J123" s="81"/>
      <c r="K123" s="83"/>
      <c r="L123" s="83"/>
      <c r="M123" s="83">
        <v>48</v>
      </c>
      <c r="N123" s="83"/>
      <c r="O123" s="83"/>
      <c r="P123" s="83">
        <v>75</v>
      </c>
      <c r="Q123" s="83"/>
      <c r="R123" s="83"/>
      <c r="S123" s="83"/>
      <c r="T123" s="83"/>
      <c r="U123" s="83"/>
      <c r="V123" s="83"/>
      <c r="W123" s="83"/>
      <c r="X123" s="83"/>
      <c r="Y123" s="83"/>
      <c r="Z123" s="168"/>
      <c r="AA123" s="267"/>
      <c r="AB123" s="83"/>
      <c r="AC123" s="264"/>
      <c r="AD123" s="81"/>
      <c r="AE123" s="83"/>
      <c r="AF123" s="83"/>
      <c r="AG123" s="83"/>
      <c r="AH123" s="83"/>
      <c r="AI123" s="83"/>
      <c r="AJ123" s="83"/>
      <c r="AK123" s="83"/>
      <c r="AL123" s="83"/>
      <c r="AM123" s="83"/>
      <c r="AN123" s="83"/>
      <c r="AO123" s="83"/>
      <c r="AP123" s="83"/>
      <c r="AQ123" s="83"/>
      <c r="AR123" s="83"/>
      <c r="AS123" s="83"/>
      <c r="AT123" s="83"/>
      <c r="AU123" s="83"/>
      <c r="AV123" s="83"/>
      <c r="AW123" s="264"/>
      <c r="AX123" s="168"/>
      <c r="AY123" s="1239"/>
      <c r="AZ123" s="295">
        <f t="shared" si="2"/>
        <v>143</v>
      </c>
      <c r="BA123" s="269">
        <f t="shared" si="3"/>
        <v>2</v>
      </c>
    </row>
    <row r="124" spans="1:53" ht="15.75" x14ac:dyDescent="0.25">
      <c r="A124" s="176" t="s">
        <v>648</v>
      </c>
      <c r="B124" s="306" t="s">
        <v>460</v>
      </c>
      <c r="C124" s="1294" t="s">
        <v>831</v>
      </c>
      <c r="D124" s="1294" t="s">
        <v>841</v>
      </c>
      <c r="E124" s="1296">
        <v>2015</v>
      </c>
      <c r="F124" s="269" t="s">
        <v>516</v>
      </c>
      <c r="G124" s="358">
        <v>38</v>
      </c>
      <c r="H124" s="283"/>
      <c r="I124" s="84"/>
      <c r="J124" s="82"/>
      <c r="K124" s="84"/>
      <c r="L124" s="84"/>
      <c r="M124" s="84">
        <v>24</v>
      </c>
      <c r="N124" s="84"/>
      <c r="O124" s="84"/>
      <c r="P124" s="84"/>
      <c r="Q124" s="84"/>
      <c r="R124" s="84"/>
      <c r="S124" s="84"/>
      <c r="T124" s="84"/>
      <c r="U124" s="84">
        <v>16</v>
      </c>
      <c r="V124" s="84"/>
      <c r="W124" s="84"/>
      <c r="X124" s="84"/>
      <c r="Y124" s="84"/>
      <c r="Z124" s="169"/>
      <c r="AA124" s="283"/>
      <c r="AB124" s="84"/>
      <c r="AC124" s="265"/>
      <c r="AD124" s="82"/>
      <c r="AE124" s="84"/>
      <c r="AF124" s="84"/>
      <c r="AG124" s="84"/>
      <c r="AH124" s="84"/>
      <c r="AI124" s="84">
        <v>22</v>
      </c>
      <c r="AJ124" s="84"/>
      <c r="AK124" s="84"/>
      <c r="AL124" s="84"/>
      <c r="AM124" s="84"/>
      <c r="AN124" s="84"/>
      <c r="AO124" s="84"/>
      <c r="AP124" s="84"/>
      <c r="AQ124" s="84"/>
      <c r="AR124" s="84"/>
      <c r="AS124" s="84"/>
      <c r="AT124" s="84"/>
      <c r="AU124" s="84"/>
      <c r="AV124" s="84"/>
      <c r="AW124" s="265"/>
      <c r="AX124" s="169"/>
      <c r="AY124" s="295"/>
      <c r="AZ124" s="295">
        <f t="shared" si="2"/>
        <v>140</v>
      </c>
      <c r="BA124" s="269">
        <f t="shared" si="3"/>
        <v>4</v>
      </c>
    </row>
    <row r="125" spans="1:53" ht="15.75" x14ac:dyDescent="0.25">
      <c r="A125" s="176" t="s">
        <v>649</v>
      </c>
      <c r="B125" s="297" t="s">
        <v>460</v>
      </c>
      <c r="C125" s="175" t="s">
        <v>461</v>
      </c>
      <c r="D125" s="175" t="s">
        <v>486</v>
      </c>
      <c r="E125" s="277">
        <v>2012</v>
      </c>
      <c r="F125" s="287" t="s">
        <v>515</v>
      </c>
      <c r="G125" s="357"/>
      <c r="H125" s="267">
        <v>43</v>
      </c>
      <c r="I125" s="83"/>
      <c r="J125" s="81"/>
      <c r="K125" s="83"/>
      <c r="L125" s="83"/>
      <c r="M125" s="83"/>
      <c r="N125" s="83"/>
      <c r="O125" s="83"/>
      <c r="P125" s="83"/>
      <c r="Q125" s="83"/>
      <c r="R125" s="83"/>
      <c r="S125" s="83"/>
      <c r="T125" s="83"/>
      <c r="U125" s="83"/>
      <c r="V125" s="83">
        <v>38</v>
      </c>
      <c r="W125" s="83"/>
      <c r="X125" s="83"/>
      <c r="Y125" s="83"/>
      <c r="Z125" s="168"/>
      <c r="AA125" s="267"/>
      <c r="AB125" s="83"/>
      <c r="AC125" s="264"/>
      <c r="AD125" s="81"/>
      <c r="AE125" s="83"/>
      <c r="AF125" s="83"/>
      <c r="AG125" s="83"/>
      <c r="AH125" s="83"/>
      <c r="AI125" s="83"/>
      <c r="AJ125" s="83"/>
      <c r="AK125" s="83"/>
      <c r="AL125" s="83"/>
      <c r="AM125" s="83">
        <v>28</v>
      </c>
      <c r="AN125" s="83"/>
      <c r="AO125" s="83"/>
      <c r="AP125" s="83"/>
      <c r="AQ125" s="83"/>
      <c r="AR125" s="83"/>
      <c r="AS125" s="83"/>
      <c r="AT125" s="83"/>
      <c r="AU125" s="83"/>
      <c r="AV125" s="83"/>
      <c r="AW125" s="264"/>
      <c r="AX125" s="168"/>
      <c r="AY125" s="1239"/>
      <c r="AZ125" s="295">
        <f t="shared" si="2"/>
        <v>139</v>
      </c>
      <c r="BA125" s="269">
        <f t="shared" si="3"/>
        <v>3</v>
      </c>
    </row>
    <row r="126" spans="1:53" ht="15.75" x14ac:dyDescent="0.25">
      <c r="A126" s="176" t="s">
        <v>650</v>
      </c>
      <c r="B126" s="166" t="s">
        <v>920</v>
      </c>
      <c r="C126" s="175" t="s">
        <v>932</v>
      </c>
      <c r="D126" s="175" t="s">
        <v>115</v>
      </c>
      <c r="E126" s="277">
        <v>2014</v>
      </c>
      <c r="F126" s="287" t="s">
        <v>515</v>
      </c>
      <c r="G126" s="357"/>
      <c r="H126" s="267"/>
      <c r="I126" s="83"/>
      <c r="J126" s="81"/>
      <c r="K126" s="83"/>
      <c r="L126" s="83"/>
      <c r="M126" s="83"/>
      <c r="N126" s="83"/>
      <c r="O126" s="83"/>
      <c r="P126" s="83"/>
      <c r="Q126" s="83"/>
      <c r="R126" s="83"/>
      <c r="S126" s="83"/>
      <c r="T126" s="83"/>
      <c r="U126" s="83">
        <v>18</v>
      </c>
      <c r="V126" s="83"/>
      <c r="W126" s="83"/>
      <c r="X126" s="83"/>
      <c r="Y126" s="83"/>
      <c r="Z126" s="168"/>
      <c r="AA126" s="267"/>
      <c r="AB126" s="83">
        <v>60</v>
      </c>
      <c r="AC126" s="264">
        <v>30</v>
      </c>
      <c r="AD126" s="81"/>
      <c r="AE126" s="83"/>
      <c r="AF126" s="83"/>
      <c r="AG126" s="83"/>
      <c r="AH126" s="83"/>
      <c r="AI126" s="83"/>
      <c r="AJ126" s="83"/>
      <c r="AK126" s="83"/>
      <c r="AL126" s="83"/>
      <c r="AM126" s="83"/>
      <c r="AN126" s="83"/>
      <c r="AO126" s="83"/>
      <c r="AP126" s="83"/>
      <c r="AQ126" s="83"/>
      <c r="AR126" s="83"/>
      <c r="AS126" s="83"/>
      <c r="AT126" s="83"/>
      <c r="AU126" s="83"/>
      <c r="AV126" s="83"/>
      <c r="AW126" s="264"/>
      <c r="AX126" s="168"/>
      <c r="AY126" s="1239"/>
      <c r="AZ126" s="295">
        <f t="shared" si="2"/>
        <v>138</v>
      </c>
      <c r="BA126" s="269">
        <f t="shared" si="3"/>
        <v>3</v>
      </c>
    </row>
    <row r="127" spans="1:53" ht="15.75" x14ac:dyDescent="0.25">
      <c r="A127" s="176" t="s">
        <v>651</v>
      </c>
      <c r="B127" s="297" t="s">
        <v>23</v>
      </c>
      <c r="C127" s="175" t="s">
        <v>523</v>
      </c>
      <c r="D127" s="175" t="s">
        <v>144</v>
      </c>
      <c r="E127" s="277">
        <v>2010</v>
      </c>
      <c r="F127" s="287" t="s">
        <v>515</v>
      </c>
      <c r="G127" s="357"/>
      <c r="H127" s="267"/>
      <c r="I127" s="83"/>
      <c r="J127" s="81">
        <v>48</v>
      </c>
      <c r="K127" s="83"/>
      <c r="L127" s="83"/>
      <c r="M127" s="83"/>
      <c r="N127" s="83"/>
      <c r="O127" s="83"/>
      <c r="P127" s="83"/>
      <c r="Q127" s="83"/>
      <c r="R127" s="83"/>
      <c r="S127" s="83"/>
      <c r="T127" s="83"/>
      <c r="U127" s="83"/>
      <c r="V127" s="83"/>
      <c r="W127" s="83"/>
      <c r="X127" s="83"/>
      <c r="Y127" s="83">
        <v>70</v>
      </c>
      <c r="Z127" s="168"/>
      <c r="AA127" s="267"/>
      <c r="AB127" s="83"/>
      <c r="AC127" s="264"/>
      <c r="AD127" s="81"/>
      <c r="AE127" s="83"/>
      <c r="AF127" s="83"/>
      <c r="AG127" s="83"/>
      <c r="AH127" s="83"/>
      <c r="AI127" s="83"/>
      <c r="AJ127" s="83"/>
      <c r="AK127" s="83"/>
      <c r="AL127" s="83"/>
      <c r="AM127" s="83"/>
      <c r="AN127" s="83"/>
      <c r="AO127" s="83"/>
      <c r="AP127" s="83"/>
      <c r="AQ127" s="83"/>
      <c r="AR127" s="83"/>
      <c r="AS127" s="83"/>
      <c r="AT127" s="83"/>
      <c r="AU127" s="83"/>
      <c r="AV127" s="83"/>
      <c r="AW127" s="264"/>
      <c r="AX127" s="168"/>
      <c r="AY127" s="1239"/>
      <c r="AZ127" s="295">
        <f t="shared" si="2"/>
        <v>138</v>
      </c>
      <c r="BA127" s="269">
        <f t="shared" si="3"/>
        <v>2</v>
      </c>
    </row>
    <row r="128" spans="1:53" ht="15.75" x14ac:dyDescent="0.25">
      <c r="A128" s="176" t="s">
        <v>652</v>
      </c>
      <c r="B128" s="306" t="s">
        <v>376</v>
      </c>
      <c r="C128" s="289" t="s">
        <v>1040</v>
      </c>
      <c r="D128" s="289" t="s">
        <v>143</v>
      </c>
      <c r="E128" s="279">
        <v>2015</v>
      </c>
      <c r="F128" s="311" t="s">
        <v>516</v>
      </c>
      <c r="G128" s="357"/>
      <c r="H128" s="267"/>
      <c r="I128" s="83"/>
      <c r="J128" s="81"/>
      <c r="K128" s="83"/>
      <c r="L128" s="83"/>
      <c r="M128" s="83"/>
      <c r="N128" s="83"/>
      <c r="O128" s="83"/>
      <c r="P128" s="83"/>
      <c r="Q128" s="83"/>
      <c r="R128" s="83"/>
      <c r="S128" s="83"/>
      <c r="T128" s="83"/>
      <c r="U128" s="83"/>
      <c r="V128" s="83"/>
      <c r="W128" s="83"/>
      <c r="X128" s="83"/>
      <c r="Y128" s="83"/>
      <c r="Z128" s="168"/>
      <c r="AA128" s="267"/>
      <c r="AB128" s="83"/>
      <c r="AC128" s="264">
        <v>45</v>
      </c>
      <c r="AD128" s="81"/>
      <c r="AE128" s="83"/>
      <c r="AF128" s="83"/>
      <c r="AG128" s="83"/>
      <c r="AH128" s="83"/>
      <c r="AI128" s="83">
        <v>70</v>
      </c>
      <c r="AJ128" s="83"/>
      <c r="AK128" s="83"/>
      <c r="AL128" s="83"/>
      <c r="AM128" s="83"/>
      <c r="AN128" s="83"/>
      <c r="AO128" s="83"/>
      <c r="AP128" s="83"/>
      <c r="AQ128" s="83"/>
      <c r="AR128" s="83"/>
      <c r="AS128" s="83"/>
      <c r="AT128" s="83"/>
      <c r="AU128" s="83"/>
      <c r="AV128" s="83"/>
      <c r="AW128" s="264"/>
      <c r="AX128" s="168"/>
      <c r="AY128" s="1239"/>
      <c r="AZ128" s="295">
        <f t="shared" si="2"/>
        <v>135</v>
      </c>
      <c r="BA128" s="269">
        <f t="shared" si="3"/>
        <v>2</v>
      </c>
    </row>
    <row r="129" spans="1:53" ht="15.75" x14ac:dyDescent="0.25">
      <c r="A129" s="176" t="s">
        <v>653</v>
      </c>
      <c r="B129" s="297" t="s">
        <v>7</v>
      </c>
      <c r="C129" s="175" t="s">
        <v>74</v>
      </c>
      <c r="D129" s="175" t="s">
        <v>75</v>
      </c>
      <c r="E129" s="277">
        <v>2013</v>
      </c>
      <c r="F129" s="287" t="s">
        <v>515</v>
      </c>
      <c r="G129" s="166"/>
      <c r="H129" s="267"/>
      <c r="I129" s="83"/>
      <c r="J129" s="83"/>
      <c r="K129" s="83"/>
      <c r="L129" s="28"/>
      <c r="M129" s="83"/>
      <c r="N129" s="28"/>
      <c r="O129" s="83"/>
      <c r="P129" s="83"/>
      <c r="Q129" s="28"/>
      <c r="R129" s="28"/>
      <c r="S129" s="83"/>
      <c r="T129" s="28"/>
      <c r="U129" s="83"/>
      <c r="V129" s="83"/>
      <c r="W129" s="28"/>
      <c r="X129" s="83"/>
      <c r="Y129" s="83"/>
      <c r="Z129" s="168">
        <v>95</v>
      </c>
      <c r="AA129" s="288"/>
      <c r="AB129" s="83"/>
      <c r="AC129" s="264"/>
      <c r="AD129" s="83"/>
      <c r="AE129" s="83"/>
      <c r="AF129" s="83"/>
      <c r="AG129" s="83"/>
      <c r="AH129" s="83"/>
      <c r="AI129" s="83"/>
      <c r="AJ129" s="83"/>
      <c r="AK129" s="83"/>
      <c r="AL129" s="83"/>
      <c r="AM129" s="83"/>
      <c r="AN129" s="83"/>
      <c r="AO129" s="83"/>
      <c r="AP129" s="83"/>
      <c r="AQ129" s="83"/>
      <c r="AR129" s="83"/>
      <c r="AS129" s="83"/>
      <c r="AT129" s="83"/>
      <c r="AU129" s="83"/>
      <c r="AV129" s="83"/>
      <c r="AW129" s="264"/>
      <c r="AX129" s="168"/>
      <c r="AY129" s="1239">
        <v>30</v>
      </c>
      <c r="AZ129" s="295">
        <f t="shared" si="2"/>
        <v>135</v>
      </c>
      <c r="BA129" s="269">
        <f t="shared" si="3"/>
        <v>4</v>
      </c>
    </row>
    <row r="130" spans="1:53" ht="15.75" x14ac:dyDescent="0.25">
      <c r="A130" s="176" t="s">
        <v>654</v>
      </c>
      <c r="B130" s="297" t="s">
        <v>703</v>
      </c>
      <c r="C130" s="175" t="s">
        <v>901</v>
      </c>
      <c r="D130" s="175" t="s">
        <v>128</v>
      </c>
      <c r="E130" s="277">
        <v>2013</v>
      </c>
      <c r="F130" s="287" t="s">
        <v>515</v>
      </c>
      <c r="G130" s="357"/>
      <c r="H130" s="267"/>
      <c r="I130" s="83"/>
      <c r="J130" s="81"/>
      <c r="K130" s="83"/>
      <c r="L130" s="83"/>
      <c r="M130" s="83"/>
      <c r="N130" s="83"/>
      <c r="O130" s="83"/>
      <c r="P130" s="83"/>
      <c r="Q130" s="83"/>
      <c r="R130" s="83"/>
      <c r="S130" s="83"/>
      <c r="T130" s="83"/>
      <c r="U130" s="83">
        <v>53</v>
      </c>
      <c r="V130" s="83"/>
      <c r="W130" s="83">
        <v>50</v>
      </c>
      <c r="X130" s="83"/>
      <c r="Y130" s="83"/>
      <c r="Z130" s="168"/>
      <c r="AA130" s="267"/>
      <c r="AB130" s="83"/>
      <c r="AC130" s="264"/>
      <c r="AD130" s="81"/>
      <c r="AE130" s="83"/>
      <c r="AF130" s="83"/>
      <c r="AG130" s="83"/>
      <c r="AH130" s="83"/>
      <c r="AI130" s="83"/>
      <c r="AJ130" s="83"/>
      <c r="AK130" s="83"/>
      <c r="AL130" s="83"/>
      <c r="AM130" s="83"/>
      <c r="AN130" s="83"/>
      <c r="AO130" s="83"/>
      <c r="AP130" s="83"/>
      <c r="AQ130" s="83"/>
      <c r="AR130" s="83"/>
      <c r="AS130" s="83"/>
      <c r="AT130" s="83"/>
      <c r="AU130" s="83"/>
      <c r="AV130" s="83"/>
      <c r="AW130" s="264"/>
      <c r="AX130" s="168"/>
      <c r="AY130" s="1239">
        <v>10</v>
      </c>
      <c r="AZ130" s="295">
        <f t="shared" si="2"/>
        <v>133</v>
      </c>
      <c r="BA130" s="269">
        <f t="shared" si="3"/>
        <v>3</v>
      </c>
    </row>
    <row r="131" spans="1:53" ht="15.75" x14ac:dyDescent="0.25">
      <c r="A131" s="176" t="s">
        <v>655</v>
      </c>
      <c r="B131" s="297" t="s">
        <v>11</v>
      </c>
      <c r="C131" s="175" t="s">
        <v>183</v>
      </c>
      <c r="D131" s="175" t="s">
        <v>78</v>
      </c>
      <c r="E131" s="277">
        <v>2009</v>
      </c>
      <c r="F131" s="287" t="s">
        <v>515</v>
      </c>
      <c r="G131" s="357"/>
      <c r="H131" s="267"/>
      <c r="I131" s="83"/>
      <c r="J131" s="81">
        <v>51</v>
      </c>
      <c r="K131" s="83"/>
      <c r="L131" s="83"/>
      <c r="M131" s="83"/>
      <c r="N131" s="83"/>
      <c r="O131" s="83"/>
      <c r="P131" s="83"/>
      <c r="Q131" s="83"/>
      <c r="R131" s="83"/>
      <c r="S131" s="83"/>
      <c r="T131" s="83"/>
      <c r="U131" s="83"/>
      <c r="V131" s="83"/>
      <c r="W131" s="83"/>
      <c r="X131" s="83"/>
      <c r="Y131" s="83"/>
      <c r="Z131" s="168"/>
      <c r="AA131" s="283"/>
      <c r="AB131" s="84"/>
      <c r="AC131" s="265"/>
      <c r="AD131" s="82"/>
      <c r="AE131" s="83">
        <v>60</v>
      </c>
      <c r="AF131" s="84"/>
      <c r="AG131" s="84"/>
      <c r="AH131" s="84"/>
      <c r="AI131" s="84"/>
      <c r="AJ131" s="84"/>
      <c r="AK131" s="84"/>
      <c r="AL131" s="84"/>
      <c r="AM131" s="84"/>
      <c r="AN131" s="84"/>
      <c r="AO131" s="84"/>
      <c r="AP131" s="84"/>
      <c r="AQ131" s="84"/>
      <c r="AR131" s="84"/>
      <c r="AS131" s="84"/>
      <c r="AT131" s="84"/>
      <c r="AU131" s="84"/>
      <c r="AV131" s="84"/>
      <c r="AW131" s="265"/>
      <c r="AX131" s="169"/>
      <c r="AY131" s="295"/>
      <c r="AZ131" s="295">
        <f t="shared" si="2"/>
        <v>131</v>
      </c>
      <c r="BA131" s="269">
        <f t="shared" si="3"/>
        <v>2</v>
      </c>
    </row>
    <row r="132" spans="1:53" ht="15.75" x14ac:dyDescent="0.25">
      <c r="A132" s="176" t="s">
        <v>656</v>
      </c>
      <c r="B132" s="297" t="s">
        <v>628</v>
      </c>
      <c r="C132" s="175" t="s">
        <v>826</v>
      </c>
      <c r="D132" s="175" t="s">
        <v>139</v>
      </c>
      <c r="E132" s="277">
        <v>2012</v>
      </c>
      <c r="F132" s="287" t="s">
        <v>515</v>
      </c>
      <c r="G132" s="357"/>
      <c r="H132" s="267">
        <v>23</v>
      </c>
      <c r="I132" s="83"/>
      <c r="J132" s="81"/>
      <c r="K132" s="83"/>
      <c r="L132" s="83"/>
      <c r="M132" s="83"/>
      <c r="N132" s="83">
        <v>26</v>
      </c>
      <c r="O132" s="83"/>
      <c r="P132" s="83"/>
      <c r="Q132" s="83"/>
      <c r="R132" s="83"/>
      <c r="S132" s="83"/>
      <c r="T132" s="83"/>
      <c r="U132" s="83"/>
      <c r="V132" s="83"/>
      <c r="W132" s="83"/>
      <c r="X132" s="83"/>
      <c r="Y132" s="83"/>
      <c r="Z132" s="168"/>
      <c r="AA132" s="267"/>
      <c r="AB132" s="83"/>
      <c r="AC132" s="264"/>
      <c r="AD132" s="81">
        <v>30</v>
      </c>
      <c r="AE132" s="83"/>
      <c r="AF132" s="83"/>
      <c r="AG132" s="83"/>
      <c r="AH132" s="83"/>
      <c r="AI132" s="83"/>
      <c r="AJ132" s="83"/>
      <c r="AK132" s="83"/>
      <c r="AL132" s="83"/>
      <c r="AM132" s="83"/>
      <c r="AN132" s="83"/>
      <c r="AO132" s="83"/>
      <c r="AP132" s="83"/>
      <c r="AQ132" s="83"/>
      <c r="AR132" s="83"/>
      <c r="AS132" s="83"/>
      <c r="AT132" s="83"/>
      <c r="AU132" s="83"/>
      <c r="AV132" s="83"/>
      <c r="AW132" s="264"/>
      <c r="AX132" s="168"/>
      <c r="AY132" s="1239">
        <v>20</v>
      </c>
      <c r="AZ132" s="295">
        <f t="shared" si="2"/>
        <v>129</v>
      </c>
      <c r="BA132" s="269">
        <f t="shared" si="3"/>
        <v>5</v>
      </c>
    </row>
    <row r="133" spans="1:53" ht="15.75" x14ac:dyDescent="0.25">
      <c r="A133" s="176" t="s">
        <v>657</v>
      </c>
      <c r="B133" s="297" t="s">
        <v>14</v>
      </c>
      <c r="C133" s="175" t="s">
        <v>1060</v>
      </c>
      <c r="D133" s="175" t="s">
        <v>144</v>
      </c>
      <c r="E133" s="277">
        <v>2017</v>
      </c>
      <c r="F133" s="287" t="s">
        <v>515</v>
      </c>
      <c r="G133" s="357"/>
      <c r="H133" s="267"/>
      <c r="I133" s="83"/>
      <c r="J133" s="81"/>
      <c r="K133" s="83"/>
      <c r="L133" s="83"/>
      <c r="M133" s="83"/>
      <c r="N133" s="83"/>
      <c r="O133" s="83"/>
      <c r="P133" s="83"/>
      <c r="Q133" s="83"/>
      <c r="R133" s="83"/>
      <c r="S133" s="83"/>
      <c r="T133" s="83"/>
      <c r="U133" s="83"/>
      <c r="V133" s="83"/>
      <c r="W133" s="83"/>
      <c r="X133" s="83"/>
      <c r="Y133" s="83"/>
      <c r="Z133" s="168"/>
      <c r="AA133" s="267"/>
      <c r="AB133" s="83"/>
      <c r="AC133" s="264"/>
      <c r="AD133" s="81"/>
      <c r="AE133" s="83"/>
      <c r="AF133" s="83">
        <v>75</v>
      </c>
      <c r="AG133" s="83"/>
      <c r="AH133" s="83"/>
      <c r="AI133" s="83">
        <v>20</v>
      </c>
      <c r="AJ133" s="83"/>
      <c r="AK133" s="83"/>
      <c r="AL133" s="83"/>
      <c r="AM133" s="83"/>
      <c r="AN133" s="83"/>
      <c r="AO133" s="83"/>
      <c r="AP133" s="83"/>
      <c r="AQ133" s="83"/>
      <c r="AR133" s="83"/>
      <c r="AS133" s="83"/>
      <c r="AT133" s="83"/>
      <c r="AU133" s="83"/>
      <c r="AV133" s="83"/>
      <c r="AW133" s="264"/>
      <c r="AX133" s="168"/>
      <c r="AY133" s="1239">
        <v>10</v>
      </c>
      <c r="AZ133" s="295">
        <f t="shared" ref="AZ133:AZ196" si="4">SUM(G133:AX133)+(BA133*10)</f>
        <v>125</v>
      </c>
      <c r="BA133" s="269">
        <f t="shared" ref="BA133:BA196" si="5">COUNTA(G133:AX133)+(AY133/10)</f>
        <v>3</v>
      </c>
    </row>
    <row r="134" spans="1:53" ht="15.75" x14ac:dyDescent="0.25">
      <c r="A134" s="176" t="s">
        <v>658</v>
      </c>
      <c r="B134" s="297" t="s">
        <v>11</v>
      </c>
      <c r="C134" s="175" t="s">
        <v>137</v>
      </c>
      <c r="D134" s="175" t="s">
        <v>138</v>
      </c>
      <c r="E134" s="277">
        <v>2008</v>
      </c>
      <c r="F134" s="287" t="s">
        <v>515</v>
      </c>
      <c r="G134" s="357"/>
      <c r="H134" s="267"/>
      <c r="I134" s="83"/>
      <c r="J134" s="81">
        <v>115</v>
      </c>
      <c r="K134" s="83"/>
      <c r="L134" s="83"/>
      <c r="M134" s="83"/>
      <c r="N134" s="83"/>
      <c r="O134" s="83"/>
      <c r="P134" s="83"/>
      <c r="Q134" s="83"/>
      <c r="R134" s="83"/>
      <c r="S134" s="83"/>
      <c r="T134" s="83"/>
      <c r="U134" s="83"/>
      <c r="V134" s="83"/>
      <c r="W134" s="83"/>
      <c r="X134" s="83"/>
      <c r="Y134" s="83"/>
      <c r="Z134" s="168"/>
      <c r="AA134" s="283"/>
      <c r="AB134" s="84"/>
      <c r="AC134" s="265"/>
      <c r="AD134" s="82"/>
      <c r="AE134" s="84"/>
      <c r="AF134" s="84"/>
      <c r="AG134" s="84"/>
      <c r="AH134" s="84"/>
      <c r="AI134" s="84"/>
      <c r="AJ134" s="84"/>
      <c r="AK134" s="84"/>
      <c r="AL134" s="84"/>
      <c r="AM134" s="84"/>
      <c r="AN134" s="84"/>
      <c r="AO134" s="84"/>
      <c r="AP134" s="84"/>
      <c r="AQ134" s="84"/>
      <c r="AR134" s="84"/>
      <c r="AS134" s="84"/>
      <c r="AT134" s="84"/>
      <c r="AU134" s="84"/>
      <c r="AV134" s="84"/>
      <c r="AW134" s="265"/>
      <c r="AX134" s="169"/>
      <c r="AY134" s="295"/>
      <c r="AZ134" s="295">
        <f t="shared" si="4"/>
        <v>125</v>
      </c>
      <c r="BA134" s="269">
        <f t="shared" si="5"/>
        <v>1</v>
      </c>
    </row>
    <row r="135" spans="1:53" ht="15.75" x14ac:dyDescent="0.25">
      <c r="A135" s="176" t="s">
        <v>659</v>
      </c>
      <c r="B135" s="297" t="s">
        <v>23</v>
      </c>
      <c r="C135" s="175" t="s">
        <v>685</v>
      </c>
      <c r="D135" s="175" t="s">
        <v>70</v>
      </c>
      <c r="E135" s="277">
        <v>2012</v>
      </c>
      <c r="F135" s="287" t="s">
        <v>515</v>
      </c>
      <c r="G135" s="357"/>
      <c r="H135" s="267">
        <v>33</v>
      </c>
      <c r="I135" s="83"/>
      <c r="J135" s="81"/>
      <c r="K135" s="83"/>
      <c r="L135" s="83"/>
      <c r="M135" s="83"/>
      <c r="N135" s="83"/>
      <c r="O135" s="83"/>
      <c r="P135" s="83"/>
      <c r="Q135" s="83"/>
      <c r="R135" s="83"/>
      <c r="S135" s="83"/>
      <c r="T135" s="83"/>
      <c r="U135" s="83"/>
      <c r="V135" s="83"/>
      <c r="W135" s="83"/>
      <c r="X135" s="83">
        <v>17</v>
      </c>
      <c r="Y135" s="83"/>
      <c r="Z135" s="168"/>
      <c r="AA135" s="267"/>
      <c r="AB135" s="83"/>
      <c r="AC135" s="264"/>
      <c r="AD135" s="81"/>
      <c r="AE135" s="83"/>
      <c r="AF135" s="83"/>
      <c r="AG135" s="83"/>
      <c r="AH135" s="83"/>
      <c r="AI135" s="83"/>
      <c r="AJ135" s="83"/>
      <c r="AK135" s="83"/>
      <c r="AL135" s="83"/>
      <c r="AM135" s="83">
        <v>45</v>
      </c>
      <c r="AN135" s="83"/>
      <c r="AO135" s="84"/>
      <c r="AP135" s="84"/>
      <c r="AQ135" s="84"/>
      <c r="AR135" s="84"/>
      <c r="AS135" s="84"/>
      <c r="AT135" s="84"/>
      <c r="AU135" s="84"/>
      <c r="AV135" s="84"/>
      <c r="AW135" s="265"/>
      <c r="AX135" s="168"/>
      <c r="AY135" s="1239"/>
      <c r="AZ135" s="295">
        <f t="shared" si="4"/>
        <v>125</v>
      </c>
      <c r="BA135" s="269">
        <f t="shared" si="5"/>
        <v>3</v>
      </c>
    </row>
    <row r="136" spans="1:53" ht="15.75" x14ac:dyDescent="0.25">
      <c r="A136" s="176" t="s">
        <v>660</v>
      </c>
      <c r="B136" s="306" t="s">
        <v>6</v>
      </c>
      <c r="C136" s="289" t="s">
        <v>154</v>
      </c>
      <c r="D136" s="289" t="s">
        <v>643</v>
      </c>
      <c r="E136" s="279">
        <v>2015</v>
      </c>
      <c r="F136" s="296" t="s">
        <v>516</v>
      </c>
      <c r="G136" s="358"/>
      <c r="H136" s="283"/>
      <c r="I136" s="84"/>
      <c r="J136" s="82"/>
      <c r="K136" s="84"/>
      <c r="L136" s="84"/>
      <c r="M136" s="84"/>
      <c r="N136" s="84"/>
      <c r="O136" s="84">
        <v>85</v>
      </c>
      <c r="P136" s="84"/>
      <c r="Q136" s="84"/>
      <c r="R136" s="84"/>
      <c r="S136" s="84"/>
      <c r="T136" s="84"/>
      <c r="U136" s="84"/>
      <c r="V136" s="84"/>
      <c r="W136" s="84"/>
      <c r="X136" s="84"/>
      <c r="Y136" s="84"/>
      <c r="Z136" s="169"/>
      <c r="AA136" s="283"/>
      <c r="AB136" s="84"/>
      <c r="AC136" s="265"/>
      <c r="AD136" s="82"/>
      <c r="AE136" s="84"/>
      <c r="AF136" s="84"/>
      <c r="AG136" s="84"/>
      <c r="AH136" s="84"/>
      <c r="AI136" s="84"/>
      <c r="AJ136" s="84"/>
      <c r="AK136" s="84"/>
      <c r="AL136" s="84"/>
      <c r="AM136" s="84"/>
      <c r="AN136" s="84"/>
      <c r="AO136" s="84"/>
      <c r="AP136" s="84"/>
      <c r="AQ136" s="84"/>
      <c r="AR136" s="84"/>
      <c r="AS136" s="84"/>
      <c r="AT136" s="84"/>
      <c r="AU136" s="84"/>
      <c r="AV136" s="84"/>
      <c r="AW136" s="265"/>
      <c r="AX136" s="169"/>
      <c r="AY136" s="295">
        <v>20</v>
      </c>
      <c r="AZ136" s="295">
        <f t="shared" si="4"/>
        <v>115</v>
      </c>
      <c r="BA136" s="269">
        <f t="shared" si="5"/>
        <v>3</v>
      </c>
    </row>
    <row r="137" spans="1:53" ht="15.75" x14ac:dyDescent="0.25">
      <c r="A137" s="176" t="s">
        <v>661</v>
      </c>
      <c r="B137" s="297" t="s">
        <v>703</v>
      </c>
      <c r="C137" s="175" t="s">
        <v>903</v>
      </c>
      <c r="D137" s="175" t="s">
        <v>65</v>
      </c>
      <c r="E137" s="277">
        <v>2013</v>
      </c>
      <c r="F137" s="287" t="s">
        <v>516</v>
      </c>
      <c r="G137" s="357"/>
      <c r="H137" s="267"/>
      <c r="I137" s="83"/>
      <c r="J137" s="81"/>
      <c r="K137" s="83"/>
      <c r="L137" s="83"/>
      <c r="M137" s="83"/>
      <c r="N137" s="83"/>
      <c r="O137" s="83"/>
      <c r="P137" s="83"/>
      <c r="Q137" s="83"/>
      <c r="R137" s="83"/>
      <c r="S137" s="83"/>
      <c r="T137" s="83"/>
      <c r="U137" s="83">
        <v>38</v>
      </c>
      <c r="V137" s="83"/>
      <c r="W137" s="83">
        <v>43</v>
      </c>
      <c r="X137" s="83"/>
      <c r="Y137" s="83"/>
      <c r="Z137" s="168"/>
      <c r="AA137" s="267"/>
      <c r="AB137" s="83"/>
      <c r="AC137" s="264"/>
      <c r="AD137" s="81"/>
      <c r="AE137" s="83"/>
      <c r="AF137" s="83"/>
      <c r="AG137" s="83"/>
      <c r="AH137" s="83"/>
      <c r="AI137" s="83"/>
      <c r="AJ137" s="83"/>
      <c r="AK137" s="83"/>
      <c r="AL137" s="83"/>
      <c r="AM137" s="83"/>
      <c r="AN137" s="83"/>
      <c r="AO137" s="83"/>
      <c r="AP137" s="83"/>
      <c r="AQ137" s="83"/>
      <c r="AR137" s="83"/>
      <c r="AS137" s="83"/>
      <c r="AT137" s="83"/>
      <c r="AU137" s="83"/>
      <c r="AV137" s="83"/>
      <c r="AW137" s="264"/>
      <c r="AX137" s="168"/>
      <c r="AY137" s="1239">
        <v>10</v>
      </c>
      <c r="AZ137" s="295">
        <f t="shared" si="4"/>
        <v>111</v>
      </c>
      <c r="BA137" s="269">
        <f t="shared" si="5"/>
        <v>3</v>
      </c>
    </row>
    <row r="138" spans="1:53" ht="15.75" x14ac:dyDescent="0.25">
      <c r="A138" s="176" t="s">
        <v>662</v>
      </c>
      <c r="B138" s="306" t="s">
        <v>628</v>
      </c>
      <c r="C138" s="289" t="s">
        <v>913</v>
      </c>
      <c r="D138" s="289" t="s">
        <v>899</v>
      </c>
      <c r="E138" s="279">
        <v>2014</v>
      </c>
      <c r="F138" s="269" t="s">
        <v>516</v>
      </c>
      <c r="G138" s="358"/>
      <c r="H138" s="283"/>
      <c r="I138" s="84"/>
      <c r="J138" s="82"/>
      <c r="K138" s="84"/>
      <c r="L138" s="84"/>
      <c r="M138" s="84"/>
      <c r="N138" s="84"/>
      <c r="O138" s="84"/>
      <c r="P138" s="84"/>
      <c r="Q138" s="84"/>
      <c r="R138" s="84"/>
      <c r="S138" s="84"/>
      <c r="T138" s="84"/>
      <c r="U138" s="84">
        <v>26</v>
      </c>
      <c r="V138" s="84"/>
      <c r="W138" s="84">
        <v>17</v>
      </c>
      <c r="X138" s="84"/>
      <c r="Y138" s="84"/>
      <c r="Z138" s="169"/>
      <c r="AA138" s="283"/>
      <c r="AB138" s="84"/>
      <c r="AC138" s="265">
        <v>18</v>
      </c>
      <c r="AD138" s="82"/>
      <c r="AE138" s="84"/>
      <c r="AF138" s="84"/>
      <c r="AG138" s="84"/>
      <c r="AH138" s="84"/>
      <c r="AI138" s="84"/>
      <c r="AJ138" s="84"/>
      <c r="AK138" s="84"/>
      <c r="AL138" s="84"/>
      <c r="AM138" s="84"/>
      <c r="AN138" s="84"/>
      <c r="AO138" s="84"/>
      <c r="AP138" s="84"/>
      <c r="AQ138" s="84"/>
      <c r="AR138" s="84"/>
      <c r="AS138" s="84"/>
      <c r="AT138" s="84"/>
      <c r="AU138" s="84"/>
      <c r="AV138" s="84"/>
      <c r="AW138" s="265"/>
      <c r="AX138" s="169"/>
      <c r="AY138" s="295">
        <v>20</v>
      </c>
      <c r="AZ138" s="295">
        <f t="shared" si="4"/>
        <v>111</v>
      </c>
      <c r="BA138" s="269">
        <f t="shared" si="5"/>
        <v>5</v>
      </c>
    </row>
    <row r="139" spans="1:53" ht="15.75" x14ac:dyDescent="0.25">
      <c r="A139" s="176" t="s">
        <v>666</v>
      </c>
      <c r="B139" s="306" t="s">
        <v>11</v>
      </c>
      <c r="C139" s="289" t="s">
        <v>132</v>
      </c>
      <c r="D139" s="289" t="s">
        <v>133</v>
      </c>
      <c r="E139" s="279">
        <v>2008</v>
      </c>
      <c r="F139" s="269" t="s">
        <v>515</v>
      </c>
      <c r="G139" s="358"/>
      <c r="H139" s="283"/>
      <c r="I139" s="84"/>
      <c r="J139" s="82"/>
      <c r="K139" s="84"/>
      <c r="L139" s="84"/>
      <c r="M139" s="84"/>
      <c r="N139" s="84"/>
      <c r="O139" s="84"/>
      <c r="P139" s="84"/>
      <c r="Q139" s="84">
        <v>100</v>
      </c>
      <c r="R139" s="84"/>
      <c r="S139" s="84"/>
      <c r="T139" s="83"/>
      <c r="U139" s="83"/>
      <c r="V139" s="83"/>
      <c r="W139" s="83"/>
      <c r="X139" s="83"/>
      <c r="Y139" s="83"/>
      <c r="Z139" s="169"/>
      <c r="AA139" s="283"/>
      <c r="AB139" s="84"/>
      <c r="AC139" s="265"/>
      <c r="AD139" s="82"/>
      <c r="AE139" s="84"/>
      <c r="AF139" s="84"/>
      <c r="AG139" s="84"/>
      <c r="AH139" s="84"/>
      <c r="AI139" s="84"/>
      <c r="AJ139" s="84"/>
      <c r="AK139" s="84"/>
      <c r="AL139" s="84"/>
      <c r="AM139" s="84"/>
      <c r="AN139" s="84"/>
      <c r="AO139" s="84"/>
      <c r="AP139" s="84"/>
      <c r="AQ139" s="84"/>
      <c r="AR139" s="84"/>
      <c r="AS139" s="84"/>
      <c r="AT139" s="84"/>
      <c r="AU139" s="84"/>
      <c r="AV139" s="84"/>
      <c r="AW139" s="265"/>
      <c r="AX139" s="169"/>
      <c r="AY139" s="1239"/>
      <c r="AZ139" s="295">
        <f t="shared" si="4"/>
        <v>110</v>
      </c>
      <c r="BA139" s="269">
        <f t="shared" si="5"/>
        <v>1</v>
      </c>
    </row>
    <row r="140" spans="1:53" ht="15.75" x14ac:dyDescent="0.25">
      <c r="A140" s="176" t="s">
        <v>667</v>
      </c>
      <c r="B140" s="297" t="s">
        <v>628</v>
      </c>
      <c r="C140" s="175" t="s">
        <v>912</v>
      </c>
      <c r="D140" s="175" t="s">
        <v>898</v>
      </c>
      <c r="E140" s="277">
        <v>2012</v>
      </c>
      <c r="F140" s="287" t="s">
        <v>516</v>
      </c>
      <c r="G140" s="357"/>
      <c r="H140" s="267"/>
      <c r="I140" s="83"/>
      <c r="J140" s="81"/>
      <c r="K140" s="83"/>
      <c r="L140" s="83"/>
      <c r="M140" s="83"/>
      <c r="N140" s="83"/>
      <c r="O140" s="83"/>
      <c r="P140" s="83"/>
      <c r="Q140" s="83"/>
      <c r="R140" s="83"/>
      <c r="S140" s="83"/>
      <c r="T140" s="83"/>
      <c r="U140" s="83"/>
      <c r="V140" s="83">
        <v>24</v>
      </c>
      <c r="W140" s="83"/>
      <c r="X140" s="83">
        <v>14</v>
      </c>
      <c r="Y140" s="83"/>
      <c r="Z140" s="168"/>
      <c r="AA140" s="267"/>
      <c r="AB140" s="83"/>
      <c r="AC140" s="264"/>
      <c r="AD140" s="81">
        <v>20</v>
      </c>
      <c r="AE140" s="83"/>
      <c r="AF140" s="83"/>
      <c r="AG140" s="83"/>
      <c r="AH140" s="83"/>
      <c r="AI140" s="83"/>
      <c r="AJ140" s="83"/>
      <c r="AK140" s="83"/>
      <c r="AL140" s="83"/>
      <c r="AM140" s="83"/>
      <c r="AN140" s="83"/>
      <c r="AO140" s="83"/>
      <c r="AP140" s="83"/>
      <c r="AQ140" s="83"/>
      <c r="AR140" s="83"/>
      <c r="AS140" s="83"/>
      <c r="AT140" s="83"/>
      <c r="AU140" s="83"/>
      <c r="AV140" s="83"/>
      <c r="AW140" s="264"/>
      <c r="AX140" s="168"/>
      <c r="AY140" s="1239">
        <v>20</v>
      </c>
      <c r="AZ140" s="295">
        <f t="shared" si="4"/>
        <v>108</v>
      </c>
      <c r="BA140" s="269">
        <f t="shared" si="5"/>
        <v>5</v>
      </c>
    </row>
    <row r="141" spans="1:53" ht="15.75" x14ac:dyDescent="0.25">
      <c r="A141" s="176" t="s">
        <v>668</v>
      </c>
      <c r="B141" s="297" t="s">
        <v>10</v>
      </c>
      <c r="C141" s="175" t="s">
        <v>869</v>
      </c>
      <c r="D141" s="175" t="s">
        <v>95</v>
      </c>
      <c r="E141" s="277">
        <v>2007</v>
      </c>
      <c r="F141" s="287" t="s">
        <v>515</v>
      </c>
      <c r="G141" s="357"/>
      <c r="H141" s="267"/>
      <c r="I141" s="83"/>
      <c r="J141" s="81">
        <v>30</v>
      </c>
      <c r="K141" s="83"/>
      <c r="L141" s="83"/>
      <c r="M141" s="83"/>
      <c r="N141" s="83"/>
      <c r="O141" s="83"/>
      <c r="P141" s="83"/>
      <c r="Q141" s="83">
        <v>57</v>
      </c>
      <c r="R141" s="83"/>
      <c r="S141" s="83"/>
      <c r="T141" s="83"/>
      <c r="U141" s="83"/>
      <c r="V141" s="83"/>
      <c r="W141" s="83"/>
      <c r="X141" s="83"/>
      <c r="Y141" s="83"/>
      <c r="Z141" s="168"/>
      <c r="AA141" s="267"/>
      <c r="AB141" s="83"/>
      <c r="AC141" s="264"/>
      <c r="AD141" s="81"/>
      <c r="AE141" s="83"/>
      <c r="AF141" s="83"/>
      <c r="AG141" s="83"/>
      <c r="AH141" s="83"/>
      <c r="AI141" s="83"/>
      <c r="AJ141" s="83"/>
      <c r="AK141" s="83"/>
      <c r="AL141" s="83"/>
      <c r="AM141" s="83"/>
      <c r="AN141" s="83"/>
      <c r="AO141" s="83"/>
      <c r="AP141" s="83"/>
      <c r="AQ141" s="83"/>
      <c r="AR141" s="83"/>
      <c r="AS141" s="83"/>
      <c r="AT141" s="83"/>
      <c r="AU141" s="83"/>
      <c r="AV141" s="83"/>
      <c r="AW141" s="264"/>
      <c r="AX141" s="168"/>
      <c r="AY141" s="1239"/>
      <c r="AZ141" s="295">
        <f t="shared" si="4"/>
        <v>107</v>
      </c>
      <c r="BA141" s="269">
        <f t="shared" si="5"/>
        <v>2</v>
      </c>
    </row>
    <row r="142" spans="1:53" ht="15.75" x14ac:dyDescent="0.25">
      <c r="A142" s="176" t="s">
        <v>669</v>
      </c>
      <c r="B142" s="306" t="s">
        <v>629</v>
      </c>
      <c r="C142" s="289" t="s">
        <v>509</v>
      </c>
      <c r="D142" s="289" t="s">
        <v>510</v>
      </c>
      <c r="E142" s="279">
        <v>2012</v>
      </c>
      <c r="F142" s="269" t="s">
        <v>515</v>
      </c>
      <c r="G142" s="358"/>
      <c r="H142" s="283"/>
      <c r="I142" s="84"/>
      <c r="J142" s="82"/>
      <c r="K142" s="84"/>
      <c r="L142" s="84"/>
      <c r="M142" s="84"/>
      <c r="N142" s="84"/>
      <c r="O142" s="84"/>
      <c r="P142" s="84"/>
      <c r="Q142" s="84"/>
      <c r="R142" s="84"/>
      <c r="S142" s="84"/>
      <c r="T142" s="84"/>
      <c r="U142" s="84"/>
      <c r="V142" s="84">
        <v>27</v>
      </c>
      <c r="W142" s="84"/>
      <c r="X142" s="84">
        <v>16</v>
      </c>
      <c r="Y142" s="84"/>
      <c r="Z142" s="169"/>
      <c r="AA142" s="283"/>
      <c r="AB142" s="84"/>
      <c r="AC142" s="265"/>
      <c r="AD142" s="82">
        <v>34</v>
      </c>
      <c r="AE142" s="84"/>
      <c r="AF142" s="84"/>
      <c r="AG142" s="84"/>
      <c r="AH142" s="84"/>
      <c r="AI142" s="84"/>
      <c r="AJ142" s="84"/>
      <c r="AK142" s="84"/>
      <c r="AL142" s="84"/>
      <c r="AM142" s="84"/>
      <c r="AN142" s="84"/>
      <c r="AO142" s="84"/>
      <c r="AP142" s="84"/>
      <c r="AQ142" s="84"/>
      <c r="AR142" s="84"/>
      <c r="AS142" s="84"/>
      <c r="AT142" s="84"/>
      <c r="AU142" s="84"/>
      <c r="AV142" s="84"/>
      <c r="AW142" s="265"/>
      <c r="AX142" s="169"/>
      <c r="AY142" s="295"/>
      <c r="AZ142" s="295">
        <f t="shared" si="4"/>
        <v>107</v>
      </c>
      <c r="BA142" s="269">
        <f t="shared" si="5"/>
        <v>3</v>
      </c>
    </row>
    <row r="143" spans="1:53" ht="15.75" x14ac:dyDescent="0.25">
      <c r="A143" s="176" t="s">
        <v>670</v>
      </c>
      <c r="B143" s="297" t="s">
        <v>967</v>
      </c>
      <c r="C143" s="175" t="s">
        <v>983</v>
      </c>
      <c r="D143" s="175" t="s">
        <v>151</v>
      </c>
      <c r="E143" s="277">
        <v>2016</v>
      </c>
      <c r="F143" s="296" t="s">
        <v>516</v>
      </c>
      <c r="G143" s="357"/>
      <c r="H143" s="267"/>
      <c r="I143" s="83"/>
      <c r="J143" s="83"/>
      <c r="K143" s="83"/>
      <c r="L143" s="83"/>
      <c r="M143" s="83"/>
      <c r="N143" s="83"/>
      <c r="O143" s="83"/>
      <c r="P143" s="83"/>
      <c r="Q143" s="83"/>
      <c r="R143" s="83"/>
      <c r="S143" s="83"/>
      <c r="T143" s="83"/>
      <c r="U143" s="83"/>
      <c r="V143" s="83"/>
      <c r="W143" s="83"/>
      <c r="X143" s="83"/>
      <c r="Y143" s="83"/>
      <c r="Z143" s="168"/>
      <c r="AA143" s="267">
        <v>95</v>
      </c>
      <c r="AB143" s="83"/>
      <c r="AC143" s="264"/>
      <c r="AD143" s="81"/>
      <c r="AE143" s="83"/>
      <c r="AF143" s="83"/>
      <c r="AG143" s="83"/>
      <c r="AH143" s="83"/>
      <c r="AI143" s="83"/>
      <c r="AJ143" s="83"/>
      <c r="AK143" s="83"/>
      <c r="AL143" s="83"/>
      <c r="AM143" s="83"/>
      <c r="AN143" s="83"/>
      <c r="AO143" s="83"/>
      <c r="AP143" s="83"/>
      <c r="AQ143" s="83"/>
      <c r="AR143" s="83"/>
      <c r="AS143" s="83"/>
      <c r="AT143" s="83"/>
      <c r="AU143" s="83"/>
      <c r="AV143" s="83"/>
      <c r="AW143" s="264"/>
      <c r="AX143" s="168"/>
      <c r="AY143" s="1239"/>
      <c r="AZ143" s="295">
        <f t="shared" si="4"/>
        <v>105</v>
      </c>
      <c r="BA143" s="269">
        <f t="shared" si="5"/>
        <v>1</v>
      </c>
    </row>
    <row r="144" spans="1:53" ht="15.75" x14ac:dyDescent="0.25">
      <c r="A144" s="176" t="s">
        <v>671</v>
      </c>
      <c r="B144" s="306" t="s">
        <v>7</v>
      </c>
      <c r="C144" s="289" t="s">
        <v>710</v>
      </c>
      <c r="D144" s="289" t="s">
        <v>706</v>
      </c>
      <c r="E144" s="279">
        <v>2015</v>
      </c>
      <c r="F144" s="311" t="s">
        <v>516</v>
      </c>
      <c r="G144" s="358"/>
      <c r="H144" s="283"/>
      <c r="I144" s="84"/>
      <c r="J144" s="82"/>
      <c r="K144" s="84"/>
      <c r="L144" s="84"/>
      <c r="M144" s="84"/>
      <c r="N144" s="84"/>
      <c r="O144" s="84"/>
      <c r="P144" s="84"/>
      <c r="Q144" s="84"/>
      <c r="R144" s="84"/>
      <c r="S144" s="84"/>
      <c r="T144" s="84"/>
      <c r="U144" s="84"/>
      <c r="V144" s="84"/>
      <c r="W144" s="84"/>
      <c r="X144" s="84"/>
      <c r="Y144" s="84"/>
      <c r="Z144" s="169"/>
      <c r="AA144" s="283"/>
      <c r="AB144" s="84"/>
      <c r="AC144" s="265">
        <v>34</v>
      </c>
      <c r="AD144" s="82"/>
      <c r="AE144" s="84"/>
      <c r="AF144" s="84"/>
      <c r="AG144" s="84"/>
      <c r="AH144" s="84"/>
      <c r="AI144" s="84">
        <v>48</v>
      </c>
      <c r="AJ144" s="84"/>
      <c r="AK144" s="84"/>
      <c r="AL144" s="84"/>
      <c r="AM144" s="84"/>
      <c r="AN144" s="84"/>
      <c r="AO144" s="84"/>
      <c r="AP144" s="84"/>
      <c r="AQ144" s="84"/>
      <c r="AR144" s="84"/>
      <c r="AS144" s="84"/>
      <c r="AT144" s="84"/>
      <c r="AU144" s="84"/>
      <c r="AV144" s="84"/>
      <c r="AW144" s="265"/>
      <c r="AX144" s="169"/>
      <c r="AY144" s="295"/>
      <c r="AZ144" s="295">
        <f t="shared" si="4"/>
        <v>102</v>
      </c>
      <c r="BA144" s="269">
        <f t="shared" si="5"/>
        <v>2</v>
      </c>
    </row>
    <row r="145" spans="1:53" ht="15.75" x14ac:dyDescent="0.25">
      <c r="A145" s="176" t="s">
        <v>672</v>
      </c>
      <c r="B145" s="297" t="s">
        <v>628</v>
      </c>
      <c r="C145" s="175" t="s">
        <v>718</v>
      </c>
      <c r="D145" s="175" t="s">
        <v>73</v>
      </c>
      <c r="E145" s="277">
        <v>2011</v>
      </c>
      <c r="F145" s="269" t="s">
        <v>515</v>
      </c>
      <c r="G145" s="357"/>
      <c r="H145" s="267">
        <v>35</v>
      </c>
      <c r="I145" s="83"/>
      <c r="J145" s="81">
        <v>45</v>
      </c>
      <c r="K145" s="83"/>
      <c r="L145" s="83"/>
      <c r="M145" s="83"/>
      <c r="N145" s="83"/>
      <c r="O145" s="83"/>
      <c r="P145" s="83"/>
      <c r="Q145" s="83"/>
      <c r="R145" s="83"/>
      <c r="S145" s="83"/>
      <c r="T145" s="83"/>
      <c r="U145" s="83"/>
      <c r="V145" s="83"/>
      <c r="W145" s="83"/>
      <c r="X145" s="83"/>
      <c r="Y145" s="83"/>
      <c r="Z145" s="168"/>
      <c r="AA145" s="267"/>
      <c r="AB145" s="83"/>
      <c r="AC145" s="264"/>
      <c r="AD145" s="81"/>
      <c r="AE145" s="83"/>
      <c r="AF145" s="83"/>
      <c r="AG145" s="83"/>
      <c r="AH145" s="83"/>
      <c r="AI145" s="83"/>
      <c r="AJ145" s="83"/>
      <c r="AK145" s="83"/>
      <c r="AL145" s="83"/>
      <c r="AM145" s="83"/>
      <c r="AN145" s="83"/>
      <c r="AO145" s="83"/>
      <c r="AP145" s="83"/>
      <c r="AQ145" s="83"/>
      <c r="AR145" s="83"/>
      <c r="AS145" s="83"/>
      <c r="AT145" s="83"/>
      <c r="AU145" s="83"/>
      <c r="AV145" s="83"/>
      <c r="AW145" s="264"/>
      <c r="AX145" s="168"/>
      <c r="AY145" s="1239"/>
      <c r="AZ145" s="295">
        <f t="shared" si="4"/>
        <v>100</v>
      </c>
      <c r="BA145" s="269">
        <f t="shared" si="5"/>
        <v>2</v>
      </c>
    </row>
    <row r="146" spans="1:53" ht="15.75" x14ac:dyDescent="0.25">
      <c r="A146" s="176" t="s">
        <v>673</v>
      </c>
      <c r="B146" s="297" t="s">
        <v>71</v>
      </c>
      <c r="C146" s="175" t="s">
        <v>918</v>
      </c>
      <c r="D146" s="175" t="s">
        <v>78</v>
      </c>
      <c r="E146" s="277">
        <v>2010</v>
      </c>
      <c r="F146" s="287" t="s">
        <v>515</v>
      </c>
      <c r="G146" s="358"/>
      <c r="H146" s="283"/>
      <c r="I146" s="84"/>
      <c r="J146" s="82"/>
      <c r="K146" s="84"/>
      <c r="L146" s="84"/>
      <c r="M146" s="84"/>
      <c r="N146" s="84"/>
      <c r="O146" s="84"/>
      <c r="P146" s="84"/>
      <c r="Q146" s="84"/>
      <c r="R146" s="84"/>
      <c r="S146" s="84"/>
      <c r="T146" s="84"/>
      <c r="U146" s="84"/>
      <c r="V146" s="84"/>
      <c r="W146" s="84"/>
      <c r="X146" s="84"/>
      <c r="Y146" s="84"/>
      <c r="Z146" s="169"/>
      <c r="AA146" s="267"/>
      <c r="AB146" s="83"/>
      <c r="AC146" s="264"/>
      <c r="AD146" s="81"/>
      <c r="AE146" s="83"/>
      <c r="AF146" s="83"/>
      <c r="AG146" s="83"/>
      <c r="AH146" s="83"/>
      <c r="AI146" s="83"/>
      <c r="AJ146" s="83"/>
      <c r="AK146" s="83"/>
      <c r="AL146" s="83">
        <v>90</v>
      </c>
      <c r="AM146" s="83"/>
      <c r="AN146" s="83"/>
      <c r="AO146" s="83"/>
      <c r="AP146" s="83"/>
      <c r="AQ146" s="83"/>
      <c r="AR146" s="83"/>
      <c r="AS146" s="83"/>
      <c r="AT146" s="83"/>
      <c r="AU146" s="83"/>
      <c r="AV146" s="83"/>
      <c r="AW146" s="264"/>
      <c r="AX146" s="168"/>
      <c r="AY146" s="1239"/>
      <c r="AZ146" s="295">
        <f t="shared" si="4"/>
        <v>100</v>
      </c>
      <c r="BA146" s="269">
        <f t="shared" si="5"/>
        <v>1</v>
      </c>
    </row>
    <row r="147" spans="1:53" ht="15.75" x14ac:dyDescent="0.25">
      <c r="A147" s="176" t="s">
        <v>674</v>
      </c>
      <c r="B147" s="297" t="s">
        <v>942</v>
      </c>
      <c r="C147" s="175" t="s">
        <v>943</v>
      </c>
      <c r="D147" s="175" t="s">
        <v>115</v>
      </c>
      <c r="E147" s="277">
        <v>1012</v>
      </c>
      <c r="F147" s="287" t="s">
        <v>516</v>
      </c>
      <c r="G147" s="357"/>
      <c r="H147" s="267"/>
      <c r="I147" s="83"/>
      <c r="J147" s="81"/>
      <c r="K147" s="83"/>
      <c r="L147" s="83"/>
      <c r="M147" s="83"/>
      <c r="N147" s="83"/>
      <c r="O147" s="83"/>
      <c r="P147" s="83"/>
      <c r="Q147" s="83"/>
      <c r="R147" s="83"/>
      <c r="S147" s="83"/>
      <c r="T147" s="83"/>
      <c r="U147" s="83"/>
      <c r="V147" s="83"/>
      <c r="W147" s="83"/>
      <c r="X147" s="83">
        <v>21</v>
      </c>
      <c r="Y147" s="83"/>
      <c r="Z147" s="168"/>
      <c r="AA147" s="267"/>
      <c r="AB147" s="83"/>
      <c r="AC147" s="264"/>
      <c r="AD147" s="81"/>
      <c r="AE147" s="83"/>
      <c r="AF147" s="83"/>
      <c r="AG147" s="83"/>
      <c r="AH147" s="83"/>
      <c r="AI147" s="83"/>
      <c r="AJ147" s="83">
        <v>57</v>
      </c>
      <c r="AK147" s="83"/>
      <c r="AL147" s="83"/>
      <c r="AM147" s="83"/>
      <c r="AN147" s="83"/>
      <c r="AO147" s="83"/>
      <c r="AP147" s="83"/>
      <c r="AQ147" s="83"/>
      <c r="AR147" s="83"/>
      <c r="AS147" s="83"/>
      <c r="AT147" s="83"/>
      <c r="AU147" s="83"/>
      <c r="AV147" s="83"/>
      <c r="AW147" s="264"/>
      <c r="AX147" s="168"/>
      <c r="AY147" s="1239"/>
      <c r="AZ147" s="295">
        <f t="shared" si="4"/>
        <v>98</v>
      </c>
      <c r="BA147" s="269">
        <f t="shared" si="5"/>
        <v>2</v>
      </c>
    </row>
    <row r="148" spans="1:53" ht="15.75" x14ac:dyDescent="0.25">
      <c r="A148" s="176" t="s">
        <v>675</v>
      </c>
      <c r="B148" s="297" t="s">
        <v>14</v>
      </c>
      <c r="C148" s="175" t="s">
        <v>177</v>
      </c>
      <c r="D148" s="175" t="s">
        <v>81</v>
      </c>
      <c r="E148" s="277">
        <v>2012</v>
      </c>
      <c r="F148" s="287" t="s">
        <v>515</v>
      </c>
      <c r="G148" s="357"/>
      <c r="H148" s="267"/>
      <c r="I148" s="83"/>
      <c r="J148" s="81"/>
      <c r="K148" s="83"/>
      <c r="L148" s="83"/>
      <c r="M148" s="83"/>
      <c r="N148" s="83"/>
      <c r="O148" s="83"/>
      <c r="P148" s="83"/>
      <c r="Q148" s="83"/>
      <c r="R148" s="83"/>
      <c r="S148" s="83"/>
      <c r="T148" s="83"/>
      <c r="U148" s="83"/>
      <c r="V148" s="83"/>
      <c r="W148" s="83"/>
      <c r="X148" s="83"/>
      <c r="Y148" s="83"/>
      <c r="Z148" s="168"/>
      <c r="AA148" s="267"/>
      <c r="AB148" s="83"/>
      <c r="AC148" s="264"/>
      <c r="AD148" s="81"/>
      <c r="AE148" s="83"/>
      <c r="AF148" s="83"/>
      <c r="AG148" s="83"/>
      <c r="AH148" s="83"/>
      <c r="AI148" s="83"/>
      <c r="AJ148" s="83"/>
      <c r="AK148" s="83"/>
      <c r="AL148" s="83"/>
      <c r="AM148" s="83">
        <v>86</v>
      </c>
      <c r="AN148" s="83"/>
      <c r="AO148" s="83"/>
      <c r="AP148" s="83"/>
      <c r="AQ148" s="83"/>
      <c r="AR148" s="83"/>
      <c r="AS148" s="83"/>
      <c r="AT148" s="83"/>
      <c r="AU148" s="83"/>
      <c r="AV148" s="83"/>
      <c r="AW148" s="264"/>
      <c r="AX148" s="168"/>
      <c r="AY148" s="1239"/>
      <c r="AZ148" s="295">
        <f t="shared" si="4"/>
        <v>96</v>
      </c>
      <c r="BA148" s="269">
        <f t="shared" si="5"/>
        <v>1</v>
      </c>
    </row>
    <row r="149" spans="1:53" ht="15.75" x14ac:dyDescent="0.25">
      <c r="A149" s="176" t="s">
        <v>680</v>
      </c>
      <c r="B149" s="297" t="s">
        <v>585</v>
      </c>
      <c r="C149" s="175" t="s">
        <v>615</v>
      </c>
      <c r="D149" s="175" t="s">
        <v>128</v>
      </c>
      <c r="E149" s="277">
        <v>2009</v>
      </c>
      <c r="F149" s="287" t="s">
        <v>515</v>
      </c>
      <c r="G149" s="357"/>
      <c r="H149" s="267"/>
      <c r="I149" s="83"/>
      <c r="J149" s="81"/>
      <c r="K149" s="83"/>
      <c r="L149" s="83"/>
      <c r="M149" s="83"/>
      <c r="N149" s="83"/>
      <c r="O149" s="83"/>
      <c r="P149" s="83"/>
      <c r="Q149" s="83"/>
      <c r="R149" s="83"/>
      <c r="S149" s="83"/>
      <c r="T149" s="83"/>
      <c r="U149" s="83"/>
      <c r="V149" s="83"/>
      <c r="W149" s="83"/>
      <c r="X149" s="83"/>
      <c r="Y149" s="83"/>
      <c r="Z149" s="168"/>
      <c r="AA149" s="267"/>
      <c r="AB149" s="83"/>
      <c r="AC149" s="264"/>
      <c r="AD149" s="81"/>
      <c r="AE149" s="83">
        <v>85</v>
      </c>
      <c r="AF149" s="83"/>
      <c r="AG149" s="83"/>
      <c r="AH149" s="83"/>
      <c r="AI149" s="83"/>
      <c r="AJ149" s="83"/>
      <c r="AK149" s="83"/>
      <c r="AL149" s="83"/>
      <c r="AM149" s="83"/>
      <c r="AN149" s="83"/>
      <c r="AO149" s="83"/>
      <c r="AP149" s="83"/>
      <c r="AQ149" s="83"/>
      <c r="AR149" s="83"/>
      <c r="AS149" s="83"/>
      <c r="AT149" s="83"/>
      <c r="AU149" s="83"/>
      <c r="AV149" s="83"/>
      <c r="AW149" s="264"/>
      <c r="AX149" s="168"/>
      <c r="AY149" s="1239"/>
      <c r="AZ149" s="295">
        <f t="shared" si="4"/>
        <v>95</v>
      </c>
      <c r="BA149" s="269">
        <f t="shared" si="5"/>
        <v>1</v>
      </c>
    </row>
    <row r="150" spans="1:53" ht="15.75" x14ac:dyDescent="0.25">
      <c r="A150" s="176" t="s">
        <v>681</v>
      </c>
      <c r="B150" s="306" t="s">
        <v>13</v>
      </c>
      <c r="C150" s="289" t="s">
        <v>872</v>
      </c>
      <c r="D150" s="289" t="s">
        <v>873</v>
      </c>
      <c r="E150" s="279">
        <v>2014</v>
      </c>
      <c r="F150" s="269" t="s">
        <v>515</v>
      </c>
      <c r="G150" s="358"/>
      <c r="H150" s="283"/>
      <c r="I150" s="84"/>
      <c r="J150" s="82"/>
      <c r="K150" s="84"/>
      <c r="L150" s="84">
        <v>85</v>
      </c>
      <c r="M150" s="84"/>
      <c r="N150" s="84"/>
      <c r="O150" s="84"/>
      <c r="P150" s="84"/>
      <c r="Q150" s="84"/>
      <c r="R150" s="84"/>
      <c r="S150" s="84"/>
      <c r="T150" s="84"/>
      <c r="U150" s="84"/>
      <c r="V150" s="84"/>
      <c r="W150" s="84"/>
      <c r="X150" s="84"/>
      <c r="Y150" s="84"/>
      <c r="Z150" s="169"/>
      <c r="AA150" s="267"/>
      <c r="AB150" s="83"/>
      <c r="AC150" s="264"/>
      <c r="AD150" s="81"/>
      <c r="AE150" s="83"/>
      <c r="AF150" s="83"/>
      <c r="AG150" s="83"/>
      <c r="AH150" s="83"/>
      <c r="AI150" s="83"/>
      <c r="AJ150" s="83"/>
      <c r="AK150" s="83"/>
      <c r="AL150" s="83"/>
      <c r="AM150" s="83"/>
      <c r="AN150" s="83"/>
      <c r="AO150" s="83"/>
      <c r="AP150" s="83"/>
      <c r="AQ150" s="83"/>
      <c r="AR150" s="83"/>
      <c r="AS150" s="83"/>
      <c r="AT150" s="83"/>
      <c r="AU150" s="83"/>
      <c r="AV150" s="83"/>
      <c r="AW150" s="264"/>
      <c r="AX150" s="168"/>
      <c r="AY150" s="1239"/>
      <c r="AZ150" s="295">
        <f t="shared" si="4"/>
        <v>95</v>
      </c>
      <c r="BA150" s="269">
        <f t="shared" si="5"/>
        <v>1</v>
      </c>
    </row>
    <row r="151" spans="1:53" ht="15.75" x14ac:dyDescent="0.25">
      <c r="A151" s="176" t="s">
        <v>682</v>
      </c>
      <c r="B151" s="297" t="s">
        <v>376</v>
      </c>
      <c r="C151" s="175" t="s">
        <v>542</v>
      </c>
      <c r="D151" s="175" t="s">
        <v>151</v>
      </c>
      <c r="E151" s="277">
        <v>2014</v>
      </c>
      <c r="F151" s="296" t="s">
        <v>516</v>
      </c>
      <c r="G151" s="357">
        <v>53</v>
      </c>
      <c r="H151" s="267"/>
      <c r="I151" s="83"/>
      <c r="J151" s="81"/>
      <c r="K151" s="83"/>
      <c r="L151" s="83"/>
      <c r="M151" s="83"/>
      <c r="N151" s="83"/>
      <c r="O151" s="83"/>
      <c r="P151" s="83"/>
      <c r="Q151" s="83"/>
      <c r="R151" s="83"/>
      <c r="S151" s="83"/>
      <c r="T151" s="83"/>
      <c r="U151" s="83"/>
      <c r="V151" s="83"/>
      <c r="W151" s="83"/>
      <c r="X151" s="83"/>
      <c r="Y151" s="83"/>
      <c r="Z151" s="168"/>
      <c r="AA151" s="267"/>
      <c r="AB151" s="83"/>
      <c r="AC151" s="264"/>
      <c r="AD151" s="81"/>
      <c r="AE151" s="83"/>
      <c r="AF151" s="83"/>
      <c r="AG151" s="83"/>
      <c r="AH151" s="83"/>
      <c r="AI151" s="83"/>
      <c r="AJ151" s="83"/>
      <c r="AK151" s="83"/>
      <c r="AL151" s="83"/>
      <c r="AM151" s="83"/>
      <c r="AN151" s="83"/>
      <c r="AO151" s="83"/>
      <c r="AP151" s="83"/>
      <c r="AQ151" s="83"/>
      <c r="AR151" s="83"/>
      <c r="AS151" s="83"/>
      <c r="AT151" s="83"/>
      <c r="AU151" s="83"/>
      <c r="AV151" s="83"/>
      <c r="AW151" s="264"/>
      <c r="AX151" s="168"/>
      <c r="AY151" s="1239">
        <v>20</v>
      </c>
      <c r="AZ151" s="295">
        <f t="shared" si="4"/>
        <v>83</v>
      </c>
      <c r="BA151" s="269">
        <f t="shared" si="5"/>
        <v>3</v>
      </c>
    </row>
    <row r="152" spans="1:53" ht="15.75" x14ac:dyDescent="0.25">
      <c r="A152" s="176" t="s">
        <v>683</v>
      </c>
      <c r="B152" s="297" t="s">
        <v>93</v>
      </c>
      <c r="C152" s="175" t="s">
        <v>112</v>
      </c>
      <c r="D152" s="175" t="s">
        <v>113</v>
      </c>
      <c r="E152" s="277">
        <v>2010</v>
      </c>
      <c r="F152" s="287" t="s">
        <v>515</v>
      </c>
      <c r="G152" s="357"/>
      <c r="H152" s="267"/>
      <c r="I152" s="83"/>
      <c r="J152" s="81"/>
      <c r="K152" s="83"/>
      <c r="L152" s="83"/>
      <c r="M152" s="83"/>
      <c r="N152" s="83"/>
      <c r="O152" s="83"/>
      <c r="P152" s="83"/>
      <c r="Q152" s="83"/>
      <c r="R152" s="83"/>
      <c r="S152" s="83"/>
      <c r="T152" s="83"/>
      <c r="U152" s="83"/>
      <c r="V152" s="83"/>
      <c r="W152" s="83"/>
      <c r="X152" s="83"/>
      <c r="Y152" s="83"/>
      <c r="Z152" s="168"/>
      <c r="AA152" s="267"/>
      <c r="AB152" s="83"/>
      <c r="AC152" s="264"/>
      <c r="AD152" s="81"/>
      <c r="AE152" s="83"/>
      <c r="AF152" s="83"/>
      <c r="AG152" s="83"/>
      <c r="AH152" s="83"/>
      <c r="AI152" s="83"/>
      <c r="AJ152" s="83"/>
      <c r="AK152" s="83"/>
      <c r="AL152" s="83">
        <v>72</v>
      </c>
      <c r="AM152" s="83"/>
      <c r="AN152" s="83"/>
      <c r="AO152" s="83"/>
      <c r="AP152" s="83"/>
      <c r="AQ152" s="83"/>
      <c r="AR152" s="83"/>
      <c r="AS152" s="83"/>
      <c r="AT152" s="83"/>
      <c r="AU152" s="83"/>
      <c r="AV152" s="83"/>
      <c r="AW152" s="264"/>
      <c r="AX152" s="168"/>
      <c r="AY152" s="1239"/>
      <c r="AZ152" s="295">
        <f t="shared" si="4"/>
        <v>82</v>
      </c>
      <c r="BA152" s="269">
        <f t="shared" si="5"/>
        <v>1</v>
      </c>
    </row>
    <row r="153" spans="1:53" ht="15.75" x14ac:dyDescent="0.25">
      <c r="A153" s="176" t="s">
        <v>688</v>
      </c>
      <c r="B153" s="297" t="s">
        <v>23</v>
      </c>
      <c r="C153" s="175" t="s">
        <v>532</v>
      </c>
      <c r="D153" s="175" t="s">
        <v>113</v>
      </c>
      <c r="E153" s="277">
        <v>2012</v>
      </c>
      <c r="F153" s="287" t="s">
        <v>516</v>
      </c>
      <c r="G153" s="357"/>
      <c r="H153" s="267">
        <v>30</v>
      </c>
      <c r="I153" s="83"/>
      <c r="J153" s="81"/>
      <c r="K153" s="83"/>
      <c r="L153" s="83"/>
      <c r="M153" s="83"/>
      <c r="N153" s="83"/>
      <c r="O153" s="83"/>
      <c r="P153" s="83"/>
      <c r="Q153" s="83"/>
      <c r="R153" s="83"/>
      <c r="S153" s="83"/>
      <c r="T153" s="83"/>
      <c r="U153" s="83"/>
      <c r="V153" s="83"/>
      <c r="W153" s="83"/>
      <c r="X153" s="83"/>
      <c r="Y153" s="83"/>
      <c r="Z153" s="168"/>
      <c r="AA153" s="267"/>
      <c r="AB153" s="83"/>
      <c r="AC153" s="264"/>
      <c r="AD153" s="81"/>
      <c r="AE153" s="83"/>
      <c r="AF153" s="83"/>
      <c r="AG153" s="83"/>
      <c r="AH153" s="83"/>
      <c r="AI153" s="83"/>
      <c r="AJ153" s="83"/>
      <c r="AK153" s="83"/>
      <c r="AL153" s="83"/>
      <c r="AM153" s="83"/>
      <c r="AN153" s="83"/>
      <c r="AO153" s="83"/>
      <c r="AP153" s="83"/>
      <c r="AQ153" s="83"/>
      <c r="AR153" s="83"/>
      <c r="AS153" s="83"/>
      <c r="AT153" s="83"/>
      <c r="AU153" s="83"/>
      <c r="AV153" s="83"/>
      <c r="AW153" s="264"/>
      <c r="AX153" s="168"/>
      <c r="AY153" s="1239">
        <v>40</v>
      </c>
      <c r="AZ153" s="295">
        <f t="shared" si="4"/>
        <v>80</v>
      </c>
      <c r="BA153" s="269">
        <f t="shared" si="5"/>
        <v>5</v>
      </c>
    </row>
    <row r="154" spans="1:53" ht="15.75" x14ac:dyDescent="0.25">
      <c r="A154" s="176" t="s">
        <v>689</v>
      </c>
      <c r="B154" s="306" t="s">
        <v>629</v>
      </c>
      <c r="C154" s="289" t="s">
        <v>506</v>
      </c>
      <c r="D154" s="289" t="s">
        <v>507</v>
      </c>
      <c r="E154" s="279">
        <v>2011</v>
      </c>
      <c r="F154" s="269" t="s">
        <v>515</v>
      </c>
      <c r="G154" s="358"/>
      <c r="H154" s="283"/>
      <c r="I154" s="84"/>
      <c r="J154" s="82"/>
      <c r="K154" s="84"/>
      <c r="L154" s="84"/>
      <c r="M154" s="84"/>
      <c r="N154" s="84"/>
      <c r="O154" s="84"/>
      <c r="P154" s="84"/>
      <c r="Q154" s="84"/>
      <c r="R154" s="84"/>
      <c r="S154" s="84"/>
      <c r="T154" s="84"/>
      <c r="U154" s="84"/>
      <c r="V154" s="84"/>
      <c r="W154" s="84"/>
      <c r="X154" s="84">
        <v>20</v>
      </c>
      <c r="Y154" s="84"/>
      <c r="Z154" s="169"/>
      <c r="AA154" s="283"/>
      <c r="AB154" s="84"/>
      <c r="AC154" s="265"/>
      <c r="AD154" s="82">
        <v>39</v>
      </c>
      <c r="AE154" s="84"/>
      <c r="AF154" s="84"/>
      <c r="AG154" s="84"/>
      <c r="AH154" s="84"/>
      <c r="AI154" s="84"/>
      <c r="AJ154" s="84"/>
      <c r="AK154" s="84"/>
      <c r="AL154" s="84"/>
      <c r="AM154" s="84"/>
      <c r="AN154" s="84"/>
      <c r="AO154" s="84"/>
      <c r="AP154" s="84"/>
      <c r="AQ154" s="84"/>
      <c r="AR154" s="84"/>
      <c r="AS154" s="84"/>
      <c r="AT154" s="84"/>
      <c r="AU154" s="84"/>
      <c r="AV154" s="84"/>
      <c r="AW154" s="265"/>
      <c r="AX154" s="169"/>
      <c r="AY154" s="295"/>
      <c r="AZ154" s="295">
        <f t="shared" si="4"/>
        <v>79</v>
      </c>
      <c r="BA154" s="269">
        <f t="shared" si="5"/>
        <v>2</v>
      </c>
    </row>
    <row r="155" spans="1:53" ht="15.75" x14ac:dyDescent="0.25">
      <c r="A155" s="176" t="s">
        <v>690</v>
      </c>
      <c r="B155" s="297" t="s">
        <v>676</v>
      </c>
      <c r="C155" s="175" t="s">
        <v>944</v>
      </c>
      <c r="D155" s="175" t="s">
        <v>81</v>
      </c>
      <c r="E155" s="277">
        <v>2010</v>
      </c>
      <c r="F155" s="287" t="s">
        <v>515</v>
      </c>
      <c r="G155" s="358"/>
      <c r="H155" s="283"/>
      <c r="I155" s="84"/>
      <c r="J155" s="82"/>
      <c r="K155" s="84"/>
      <c r="L155" s="84"/>
      <c r="M155" s="84"/>
      <c r="N155" s="84"/>
      <c r="O155" s="84"/>
      <c r="P155" s="84"/>
      <c r="Q155" s="84"/>
      <c r="R155" s="84"/>
      <c r="S155" s="84"/>
      <c r="T155" s="84"/>
      <c r="U155" s="84"/>
      <c r="V155" s="84"/>
      <c r="W155" s="84"/>
      <c r="X155" s="83"/>
      <c r="Y155" s="83">
        <v>65</v>
      </c>
      <c r="Z155" s="168"/>
      <c r="AA155" s="283"/>
      <c r="AB155" s="84"/>
      <c r="AC155" s="265"/>
      <c r="AD155" s="82"/>
      <c r="AE155" s="84"/>
      <c r="AF155" s="84"/>
      <c r="AG155" s="84"/>
      <c r="AH155" s="84"/>
      <c r="AI155" s="84"/>
      <c r="AJ155" s="84"/>
      <c r="AK155" s="84"/>
      <c r="AL155" s="84"/>
      <c r="AM155" s="84"/>
      <c r="AN155" s="84"/>
      <c r="AO155" s="84"/>
      <c r="AP155" s="84"/>
      <c r="AQ155" s="84"/>
      <c r="AR155" s="84"/>
      <c r="AS155" s="84"/>
      <c r="AT155" s="84"/>
      <c r="AU155" s="84"/>
      <c r="AV155" s="84"/>
      <c r="AW155" s="265"/>
      <c r="AX155" s="169"/>
      <c r="AY155" s="295"/>
      <c r="AZ155" s="295">
        <f t="shared" si="4"/>
        <v>75</v>
      </c>
      <c r="BA155" s="269">
        <f t="shared" si="5"/>
        <v>1</v>
      </c>
    </row>
    <row r="156" spans="1:53" ht="15.75" x14ac:dyDescent="0.25">
      <c r="A156" s="176" t="s">
        <v>691</v>
      </c>
      <c r="B156" s="166" t="s">
        <v>797</v>
      </c>
      <c r="C156" s="28" t="s">
        <v>1051</v>
      </c>
      <c r="D156" s="28" t="s">
        <v>113</v>
      </c>
      <c r="E156" s="264">
        <v>2008</v>
      </c>
      <c r="F156" s="287" t="s">
        <v>515</v>
      </c>
      <c r="G156" s="357"/>
      <c r="H156" s="267"/>
      <c r="I156" s="83"/>
      <c r="J156" s="81"/>
      <c r="K156" s="83"/>
      <c r="L156" s="83"/>
      <c r="M156" s="83"/>
      <c r="N156" s="83"/>
      <c r="O156" s="83"/>
      <c r="P156" s="83"/>
      <c r="Q156" s="83"/>
      <c r="R156" s="83"/>
      <c r="S156" s="83"/>
      <c r="T156" s="83"/>
      <c r="U156" s="83"/>
      <c r="V156" s="83"/>
      <c r="W156" s="83"/>
      <c r="X156" s="83"/>
      <c r="Y156" s="83"/>
      <c r="Z156" s="168"/>
      <c r="AA156" s="267"/>
      <c r="AB156" s="83"/>
      <c r="AC156" s="264"/>
      <c r="AD156" s="81"/>
      <c r="AE156" s="83"/>
      <c r="AF156" s="83"/>
      <c r="AG156" s="83"/>
      <c r="AH156" s="83"/>
      <c r="AI156" s="83"/>
      <c r="AJ156" s="83"/>
      <c r="AK156" s="83">
        <v>63</v>
      </c>
      <c r="AL156" s="83"/>
      <c r="AM156" s="83"/>
      <c r="AN156" s="83"/>
      <c r="AO156" s="83"/>
      <c r="AP156" s="83"/>
      <c r="AQ156" s="83"/>
      <c r="AR156" s="83"/>
      <c r="AS156" s="83"/>
      <c r="AT156" s="83"/>
      <c r="AU156" s="83"/>
      <c r="AV156" s="83"/>
      <c r="AW156" s="264"/>
      <c r="AX156" s="168"/>
      <c r="AY156" s="1239"/>
      <c r="AZ156" s="295">
        <f t="shared" si="4"/>
        <v>73</v>
      </c>
      <c r="BA156" s="269">
        <f t="shared" si="5"/>
        <v>1</v>
      </c>
    </row>
    <row r="157" spans="1:53" ht="15.75" x14ac:dyDescent="0.25">
      <c r="A157" s="176" t="s">
        <v>695</v>
      </c>
      <c r="B157" s="1293" t="s">
        <v>23</v>
      </c>
      <c r="C157" s="1295" t="s">
        <v>844</v>
      </c>
      <c r="D157" s="1295" t="s">
        <v>845</v>
      </c>
      <c r="E157" s="728">
        <v>2011</v>
      </c>
      <c r="F157" s="339" t="s">
        <v>516</v>
      </c>
      <c r="G157" s="361"/>
      <c r="H157" s="326"/>
      <c r="I157" s="304">
        <v>51</v>
      </c>
      <c r="J157" s="305"/>
      <c r="K157" s="304"/>
      <c r="L157" s="304"/>
      <c r="M157" s="304"/>
      <c r="N157" s="304"/>
      <c r="O157" s="304"/>
      <c r="P157" s="304"/>
      <c r="Q157" s="304"/>
      <c r="R157" s="304"/>
      <c r="S157" s="304"/>
      <c r="T157" s="304"/>
      <c r="U157" s="304"/>
      <c r="V157" s="304"/>
      <c r="W157" s="304"/>
      <c r="X157" s="304"/>
      <c r="Y157" s="304"/>
      <c r="Z157" s="889"/>
      <c r="AA157" s="303"/>
      <c r="AB157" s="304"/>
      <c r="AC157" s="309"/>
      <c r="AD157" s="305"/>
      <c r="AE157" s="304"/>
      <c r="AF157" s="304"/>
      <c r="AG157" s="304"/>
      <c r="AH157" s="304"/>
      <c r="AI157" s="304"/>
      <c r="AJ157" s="304"/>
      <c r="AK157" s="304"/>
      <c r="AL157" s="304"/>
      <c r="AM157" s="304"/>
      <c r="AN157" s="304"/>
      <c r="AO157" s="304"/>
      <c r="AP157" s="304"/>
      <c r="AQ157" s="304"/>
      <c r="AR157" s="304"/>
      <c r="AS157" s="304"/>
      <c r="AT157" s="304"/>
      <c r="AU157" s="304"/>
      <c r="AV157" s="304"/>
      <c r="AW157" s="309"/>
      <c r="AX157" s="889"/>
      <c r="AY157" s="1500">
        <v>10</v>
      </c>
      <c r="AZ157" s="295">
        <f t="shared" si="4"/>
        <v>71</v>
      </c>
      <c r="BA157" s="269">
        <f t="shared" si="5"/>
        <v>2</v>
      </c>
    </row>
    <row r="158" spans="1:53" ht="15.75" x14ac:dyDescent="0.25">
      <c r="A158" s="176" t="s">
        <v>696</v>
      </c>
      <c r="B158" s="297" t="s">
        <v>71</v>
      </c>
      <c r="C158" s="175" t="s">
        <v>124</v>
      </c>
      <c r="D158" s="175" t="s">
        <v>528</v>
      </c>
      <c r="E158" s="277">
        <v>2010</v>
      </c>
      <c r="F158" s="287" t="s">
        <v>515</v>
      </c>
      <c r="G158" s="357"/>
      <c r="H158" s="267"/>
      <c r="I158" s="83"/>
      <c r="J158" s="81"/>
      <c r="K158" s="83"/>
      <c r="L158" s="83"/>
      <c r="M158" s="83"/>
      <c r="N158" s="83"/>
      <c r="O158" s="83"/>
      <c r="P158" s="83"/>
      <c r="Q158" s="83">
        <v>60</v>
      </c>
      <c r="R158" s="83"/>
      <c r="S158" s="83"/>
      <c r="T158" s="83"/>
      <c r="U158" s="83"/>
      <c r="V158" s="83"/>
      <c r="W158" s="83"/>
      <c r="X158" s="83"/>
      <c r="Y158" s="83"/>
      <c r="Z158" s="168"/>
      <c r="AA158" s="267"/>
      <c r="AB158" s="83"/>
      <c r="AC158" s="264"/>
      <c r="AD158" s="81"/>
      <c r="AE158" s="83"/>
      <c r="AF158" s="83"/>
      <c r="AG158" s="83"/>
      <c r="AH158" s="83"/>
      <c r="AI158" s="83"/>
      <c r="AJ158" s="83"/>
      <c r="AK158" s="83"/>
      <c r="AL158" s="83"/>
      <c r="AM158" s="83"/>
      <c r="AN158" s="83"/>
      <c r="AO158" s="83"/>
      <c r="AP158" s="83"/>
      <c r="AQ158" s="83"/>
      <c r="AR158" s="83"/>
      <c r="AS158" s="83"/>
      <c r="AT158" s="83"/>
      <c r="AU158" s="83"/>
      <c r="AV158" s="83"/>
      <c r="AW158" s="264"/>
      <c r="AX158" s="168"/>
      <c r="AY158" s="1239"/>
      <c r="AZ158" s="295">
        <f t="shared" si="4"/>
        <v>70</v>
      </c>
      <c r="BA158" s="269">
        <f t="shared" si="5"/>
        <v>1</v>
      </c>
    </row>
    <row r="159" spans="1:53" ht="15.75" x14ac:dyDescent="0.25">
      <c r="A159" s="176" t="s">
        <v>720</v>
      </c>
      <c r="B159" s="297" t="s">
        <v>131</v>
      </c>
      <c r="C159" s="175" t="s">
        <v>1002</v>
      </c>
      <c r="D159" s="175" t="s">
        <v>83</v>
      </c>
      <c r="E159" s="277">
        <v>2013</v>
      </c>
      <c r="F159" s="296" t="s">
        <v>516</v>
      </c>
      <c r="G159" s="357"/>
      <c r="H159" s="267"/>
      <c r="I159" s="83"/>
      <c r="J159" s="81"/>
      <c r="K159" s="83"/>
      <c r="L159" s="83"/>
      <c r="M159" s="83"/>
      <c r="N159" s="83"/>
      <c r="O159" s="83"/>
      <c r="P159" s="83"/>
      <c r="Q159" s="83"/>
      <c r="R159" s="83"/>
      <c r="S159" s="83"/>
      <c r="T159" s="83"/>
      <c r="U159" s="83"/>
      <c r="V159" s="83"/>
      <c r="W159" s="83"/>
      <c r="X159" s="83"/>
      <c r="Y159" s="83"/>
      <c r="Z159" s="168"/>
      <c r="AA159" s="267"/>
      <c r="AB159" s="83"/>
      <c r="AC159" s="264">
        <v>57</v>
      </c>
      <c r="AD159" s="81"/>
      <c r="AE159" s="83"/>
      <c r="AF159" s="83"/>
      <c r="AG159" s="83"/>
      <c r="AH159" s="83"/>
      <c r="AI159" s="83"/>
      <c r="AJ159" s="83"/>
      <c r="AK159" s="83"/>
      <c r="AL159" s="83"/>
      <c r="AM159" s="83"/>
      <c r="AN159" s="83"/>
      <c r="AO159" s="83"/>
      <c r="AP159" s="83"/>
      <c r="AQ159" s="83"/>
      <c r="AR159" s="83"/>
      <c r="AS159" s="83"/>
      <c r="AT159" s="83"/>
      <c r="AU159" s="83"/>
      <c r="AV159" s="83"/>
      <c r="AW159" s="264"/>
      <c r="AX159" s="168"/>
      <c r="AY159" s="1239"/>
      <c r="AZ159" s="295">
        <f t="shared" si="4"/>
        <v>67</v>
      </c>
      <c r="BA159" s="269">
        <f t="shared" si="5"/>
        <v>1</v>
      </c>
    </row>
    <row r="160" spans="1:53" ht="15.75" x14ac:dyDescent="0.25">
      <c r="A160" s="176" t="s">
        <v>721</v>
      </c>
      <c r="B160" s="297" t="s">
        <v>11</v>
      </c>
      <c r="C160" s="175" t="s">
        <v>1088</v>
      </c>
      <c r="D160" s="175" t="s">
        <v>90</v>
      </c>
      <c r="E160" s="277">
        <v>2009</v>
      </c>
      <c r="F160" s="287" t="s">
        <v>515</v>
      </c>
      <c r="G160" s="358"/>
      <c r="H160" s="283"/>
      <c r="I160" s="84"/>
      <c r="J160" s="82"/>
      <c r="K160" s="84"/>
      <c r="L160" s="84"/>
      <c r="M160" s="84"/>
      <c r="N160" s="84"/>
      <c r="O160" s="84"/>
      <c r="P160" s="84"/>
      <c r="Q160" s="84"/>
      <c r="R160" s="84"/>
      <c r="S160" s="84"/>
      <c r="T160" s="84"/>
      <c r="U160" s="84"/>
      <c r="V160" s="84"/>
      <c r="W160" s="84"/>
      <c r="Y160" s="83"/>
      <c r="Z160" s="168"/>
      <c r="AA160" s="267"/>
      <c r="AB160" s="83"/>
      <c r="AC160" s="264"/>
      <c r="AD160" s="81"/>
      <c r="AE160" s="83"/>
      <c r="AF160" s="83"/>
      <c r="AG160" s="83"/>
      <c r="AH160" s="83"/>
      <c r="AI160" s="83"/>
      <c r="AJ160" s="83"/>
      <c r="AK160" s="83">
        <v>57</v>
      </c>
      <c r="AL160" s="84"/>
      <c r="AM160" s="84"/>
      <c r="AN160" s="84"/>
      <c r="AO160" s="84"/>
      <c r="AP160" s="84"/>
      <c r="AQ160" s="84"/>
      <c r="AR160" s="84"/>
      <c r="AS160" s="84"/>
      <c r="AT160" s="84"/>
      <c r="AU160" s="84"/>
      <c r="AV160" s="84"/>
      <c r="AW160" s="265"/>
      <c r="AX160" s="169"/>
      <c r="AY160" s="295"/>
      <c r="AZ160" s="295">
        <f t="shared" si="4"/>
        <v>67</v>
      </c>
      <c r="BA160" s="269">
        <f t="shared" si="5"/>
        <v>1</v>
      </c>
    </row>
    <row r="161" spans="1:53" ht="15.75" x14ac:dyDescent="0.25">
      <c r="A161" s="176" t="s">
        <v>722</v>
      </c>
      <c r="B161" s="297" t="s">
        <v>628</v>
      </c>
      <c r="C161" s="175" t="s">
        <v>935</v>
      </c>
      <c r="D161" s="175" t="s">
        <v>82</v>
      </c>
      <c r="E161" s="277">
        <v>2011</v>
      </c>
      <c r="F161" s="269" t="s">
        <v>515</v>
      </c>
      <c r="G161" s="357"/>
      <c r="H161" s="267"/>
      <c r="I161" s="83"/>
      <c r="J161" s="81"/>
      <c r="K161" s="83"/>
      <c r="L161" s="83"/>
      <c r="M161" s="83"/>
      <c r="N161" s="83"/>
      <c r="O161" s="83"/>
      <c r="P161" s="83"/>
      <c r="Q161" s="83"/>
      <c r="R161" s="83"/>
      <c r="S161" s="83"/>
      <c r="T161" s="83"/>
      <c r="U161" s="83"/>
      <c r="V161" s="83">
        <v>17</v>
      </c>
      <c r="W161" s="83"/>
      <c r="X161" s="83"/>
      <c r="Y161" s="83"/>
      <c r="Z161" s="168"/>
      <c r="AA161" s="267"/>
      <c r="AB161" s="83"/>
      <c r="AC161" s="264"/>
      <c r="AD161" s="81">
        <v>26</v>
      </c>
      <c r="AE161" s="83"/>
      <c r="AF161" s="83"/>
      <c r="AG161" s="83"/>
      <c r="AH161" s="83"/>
      <c r="AI161" s="83"/>
      <c r="AJ161" s="83"/>
      <c r="AK161" s="83"/>
      <c r="AL161" s="83"/>
      <c r="AM161" s="83"/>
      <c r="AN161" s="83"/>
      <c r="AO161" s="83"/>
      <c r="AP161" s="83"/>
      <c r="AQ161" s="83"/>
      <c r="AR161" s="83"/>
      <c r="AS161" s="83"/>
      <c r="AT161" s="83"/>
      <c r="AU161" s="83"/>
      <c r="AV161" s="83"/>
      <c r="AW161" s="264"/>
      <c r="AX161" s="168"/>
      <c r="AY161" s="1239"/>
      <c r="AZ161" s="295">
        <f t="shared" si="4"/>
        <v>63</v>
      </c>
      <c r="BA161" s="269">
        <f t="shared" si="5"/>
        <v>2</v>
      </c>
    </row>
    <row r="162" spans="1:53" ht="15.75" x14ac:dyDescent="0.25">
      <c r="A162" s="176" t="s">
        <v>723</v>
      </c>
      <c r="B162" s="297" t="s">
        <v>131</v>
      </c>
      <c r="C162" s="175" t="s">
        <v>1059</v>
      </c>
      <c r="D162" s="175" t="s">
        <v>90</v>
      </c>
      <c r="E162" s="277">
        <v>2013</v>
      </c>
      <c r="F162" s="296" t="s">
        <v>516</v>
      </c>
      <c r="G162" s="357"/>
      <c r="H162" s="283"/>
      <c r="I162" s="83"/>
      <c r="J162" s="81"/>
      <c r="K162" s="83"/>
      <c r="L162" s="83"/>
      <c r="M162" s="83"/>
      <c r="N162" s="83"/>
      <c r="O162" s="83"/>
      <c r="P162" s="83"/>
      <c r="Q162" s="83"/>
      <c r="R162" s="83"/>
      <c r="S162" s="83"/>
      <c r="T162" s="83"/>
      <c r="U162" s="83"/>
      <c r="V162" s="83"/>
      <c r="W162" s="83"/>
      <c r="X162" s="83"/>
      <c r="Y162" s="83"/>
      <c r="Z162" s="168"/>
      <c r="AA162" s="267"/>
      <c r="AB162" s="83"/>
      <c r="AC162" s="264"/>
      <c r="AD162" s="81"/>
      <c r="AE162" s="83"/>
      <c r="AF162" s="83"/>
      <c r="AG162" s="83">
        <v>51</v>
      </c>
      <c r="AH162" s="83"/>
      <c r="AI162" s="83"/>
      <c r="AJ162" s="83"/>
      <c r="AK162" s="83"/>
      <c r="AL162" s="83"/>
      <c r="AM162" s="83"/>
      <c r="AN162" s="83"/>
      <c r="AO162" s="83"/>
      <c r="AP162" s="83"/>
      <c r="AQ162" s="83"/>
      <c r="AR162" s="83"/>
      <c r="AS162" s="83"/>
      <c r="AT162" s="83"/>
      <c r="AU162" s="83"/>
      <c r="AV162" s="83"/>
      <c r="AW162" s="264"/>
      <c r="AX162" s="168"/>
      <c r="AY162" s="1239"/>
      <c r="AZ162" s="295">
        <f t="shared" si="4"/>
        <v>61</v>
      </c>
      <c r="BA162" s="269">
        <f t="shared" si="5"/>
        <v>1</v>
      </c>
    </row>
    <row r="163" spans="1:53" ht="15.75" x14ac:dyDescent="0.25">
      <c r="A163" s="176" t="s">
        <v>724</v>
      </c>
      <c r="B163" s="297" t="s">
        <v>376</v>
      </c>
      <c r="C163" s="175" t="s">
        <v>543</v>
      </c>
      <c r="D163" s="175" t="s">
        <v>90</v>
      </c>
      <c r="E163" s="277">
        <v>2018</v>
      </c>
      <c r="F163" s="296" t="s">
        <v>516</v>
      </c>
      <c r="G163" s="357"/>
      <c r="H163" s="267"/>
      <c r="I163" s="83"/>
      <c r="J163" s="81"/>
      <c r="K163" s="83"/>
      <c r="L163" s="83"/>
      <c r="M163" s="83"/>
      <c r="N163" s="83"/>
      <c r="O163" s="83"/>
      <c r="P163" s="83"/>
      <c r="Q163" s="83"/>
      <c r="R163" s="83"/>
      <c r="S163" s="83"/>
      <c r="T163" s="83"/>
      <c r="U163" s="83"/>
      <c r="V163" s="83"/>
      <c r="W163" s="83">
        <v>24</v>
      </c>
      <c r="X163" s="83"/>
      <c r="Y163" s="83"/>
      <c r="Z163" s="168"/>
      <c r="AA163" s="267"/>
      <c r="AB163" s="83"/>
      <c r="AC163" s="264"/>
      <c r="AD163" s="81"/>
      <c r="AE163" s="83"/>
      <c r="AF163" s="83"/>
      <c r="AG163" s="83"/>
      <c r="AH163" s="83"/>
      <c r="AI163" s="83">
        <v>17</v>
      </c>
      <c r="AJ163" s="83"/>
      <c r="AK163" s="83"/>
      <c r="AL163" s="83"/>
      <c r="AM163" s="83"/>
      <c r="AN163" s="83"/>
      <c r="AO163" s="83"/>
      <c r="AP163" s="83"/>
      <c r="AQ163" s="83"/>
      <c r="AR163" s="83"/>
      <c r="AS163" s="83"/>
      <c r="AT163" s="83"/>
      <c r="AU163" s="83"/>
      <c r="AV163" s="83"/>
      <c r="AW163" s="264"/>
      <c r="AX163" s="168"/>
      <c r="AY163" s="1239"/>
      <c r="AZ163" s="295">
        <f t="shared" si="4"/>
        <v>61</v>
      </c>
      <c r="BA163" s="269">
        <f t="shared" si="5"/>
        <v>2</v>
      </c>
    </row>
    <row r="164" spans="1:53" ht="15.75" x14ac:dyDescent="0.25">
      <c r="A164" s="176" t="s">
        <v>725</v>
      </c>
      <c r="B164" s="297" t="s">
        <v>131</v>
      </c>
      <c r="C164" s="175" t="s">
        <v>1003</v>
      </c>
      <c r="D164" s="175" t="s">
        <v>76</v>
      </c>
      <c r="E164" s="277">
        <v>2014</v>
      </c>
      <c r="F164" s="296" t="s">
        <v>516</v>
      </c>
      <c r="G164" s="357"/>
      <c r="H164" s="267"/>
      <c r="I164" s="83"/>
      <c r="J164" s="81"/>
      <c r="K164" s="83"/>
      <c r="L164" s="83"/>
      <c r="M164" s="83"/>
      <c r="N164" s="83"/>
      <c r="O164" s="83"/>
      <c r="P164" s="83"/>
      <c r="Q164" s="83"/>
      <c r="R164" s="83"/>
      <c r="S164" s="83"/>
      <c r="T164" s="83"/>
      <c r="U164" s="83"/>
      <c r="V164" s="83"/>
      <c r="W164" s="83"/>
      <c r="X164" s="83"/>
      <c r="Y164" s="83"/>
      <c r="Z164" s="168"/>
      <c r="AA164" s="267"/>
      <c r="AB164" s="83"/>
      <c r="AC164" s="264">
        <v>48</v>
      </c>
      <c r="AD164" s="81"/>
      <c r="AE164" s="83"/>
      <c r="AF164" s="83"/>
      <c r="AG164" s="83"/>
      <c r="AH164" s="83"/>
      <c r="AI164" s="83"/>
      <c r="AJ164" s="83"/>
      <c r="AK164" s="83"/>
      <c r="AL164" s="83"/>
      <c r="AM164" s="83"/>
      <c r="AN164" s="83"/>
      <c r="AO164" s="83"/>
      <c r="AP164" s="83"/>
      <c r="AQ164" s="83"/>
      <c r="AR164" s="83"/>
      <c r="AS164" s="83"/>
      <c r="AT164" s="83"/>
      <c r="AU164" s="83"/>
      <c r="AV164" s="83"/>
      <c r="AW164" s="264"/>
      <c r="AX164" s="168"/>
      <c r="AY164" s="1239"/>
      <c r="AZ164" s="295">
        <f t="shared" si="4"/>
        <v>58</v>
      </c>
      <c r="BA164" s="269">
        <f t="shared" si="5"/>
        <v>1</v>
      </c>
    </row>
    <row r="165" spans="1:53" ht="15.75" x14ac:dyDescent="0.25">
      <c r="A165" s="176" t="s">
        <v>726</v>
      </c>
      <c r="B165" s="297" t="s">
        <v>703</v>
      </c>
      <c r="C165" s="175" t="s">
        <v>752</v>
      </c>
      <c r="D165" s="175" t="s">
        <v>138</v>
      </c>
      <c r="E165" s="277">
        <v>2014</v>
      </c>
      <c r="F165" s="296" t="s">
        <v>516</v>
      </c>
      <c r="G165" s="357"/>
      <c r="H165" s="267"/>
      <c r="I165" s="83"/>
      <c r="J165" s="81"/>
      <c r="K165" s="83"/>
      <c r="L165" s="83"/>
      <c r="M165" s="83"/>
      <c r="N165" s="83"/>
      <c r="O165" s="83"/>
      <c r="P165" s="83"/>
      <c r="Q165" s="83"/>
      <c r="R165" s="83"/>
      <c r="S165" s="83"/>
      <c r="T165" s="83"/>
      <c r="U165" s="83">
        <v>48</v>
      </c>
      <c r="V165" s="83"/>
      <c r="W165" s="83"/>
      <c r="X165" s="83"/>
      <c r="Y165" s="83"/>
      <c r="Z165" s="168"/>
      <c r="AA165" s="267"/>
      <c r="AB165" s="83"/>
      <c r="AC165" s="264"/>
      <c r="AD165" s="81"/>
      <c r="AE165" s="83"/>
      <c r="AF165" s="83"/>
      <c r="AG165" s="83"/>
      <c r="AH165" s="83"/>
      <c r="AI165" s="83"/>
      <c r="AJ165" s="83"/>
      <c r="AK165" s="83"/>
      <c r="AL165" s="83"/>
      <c r="AM165" s="83"/>
      <c r="AN165" s="83"/>
      <c r="AO165" s="83"/>
      <c r="AP165" s="83"/>
      <c r="AQ165" s="83"/>
      <c r="AR165" s="83"/>
      <c r="AS165" s="83"/>
      <c r="AT165" s="83"/>
      <c r="AU165" s="83"/>
      <c r="AV165" s="83"/>
      <c r="AW165" s="264"/>
      <c r="AX165" s="168"/>
      <c r="AY165" s="1239"/>
      <c r="AZ165" s="295">
        <f t="shared" si="4"/>
        <v>58</v>
      </c>
      <c r="BA165" s="269">
        <f t="shared" si="5"/>
        <v>1</v>
      </c>
    </row>
    <row r="166" spans="1:53" ht="15.75" x14ac:dyDescent="0.25">
      <c r="A166" s="176" t="s">
        <v>727</v>
      </c>
      <c r="B166" s="297" t="s">
        <v>676</v>
      </c>
      <c r="C166" s="175" t="s">
        <v>1059</v>
      </c>
      <c r="D166" s="175" t="s">
        <v>70</v>
      </c>
      <c r="E166" s="277">
        <v>2014</v>
      </c>
      <c r="F166" s="296" t="s">
        <v>516</v>
      </c>
      <c r="G166" s="357"/>
      <c r="H166" s="267"/>
      <c r="I166" s="83"/>
      <c r="J166" s="81"/>
      <c r="K166" s="83"/>
      <c r="L166" s="83"/>
      <c r="M166" s="83"/>
      <c r="N166" s="83"/>
      <c r="O166" s="83"/>
      <c r="P166" s="83"/>
      <c r="Q166" s="83"/>
      <c r="R166" s="83"/>
      <c r="S166" s="83"/>
      <c r="T166" s="83"/>
      <c r="U166" s="83"/>
      <c r="V166" s="83"/>
      <c r="W166" s="83"/>
      <c r="X166" s="83"/>
      <c r="Y166" s="83"/>
      <c r="Z166" s="168"/>
      <c r="AA166" s="267"/>
      <c r="AB166" s="83"/>
      <c r="AC166" s="264"/>
      <c r="AD166" s="81"/>
      <c r="AE166" s="83"/>
      <c r="AF166" s="83"/>
      <c r="AG166" s="83">
        <v>48</v>
      </c>
      <c r="AH166" s="83"/>
      <c r="AI166" s="83"/>
      <c r="AJ166" s="83"/>
      <c r="AK166" s="83"/>
      <c r="AL166" s="83"/>
      <c r="AM166" s="83"/>
      <c r="AN166" s="83"/>
      <c r="AO166" s="83"/>
      <c r="AP166" s="83"/>
      <c r="AQ166" s="83"/>
      <c r="AR166" s="83"/>
      <c r="AS166" s="83"/>
      <c r="AT166" s="83"/>
      <c r="AU166" s="83"/>
      <c r="AV166" s="83"/>
      <c r="AW166" s="264"/>
      <c r="AX166" s="168"/>
      <c r="AY166" s="1239"/>
      <c r="AZ166" s="295">
        <f t="shared" si="4"/>
        <v>58</v>
      </c>
      <c r="BA166" s="269">
        <f t="shared" si="5"/>
        <v>1</v>
      </c>
    </row>
    <row r="167" spans="1:53" ht="15.75" x14ac:dyDescent="0.25">
      <c r="A167" s="176" t="s">
        <v>728</v>
      </c>
      <c r="B167" s="306" t="s">
        <v>16</v>
      </c>
      <c r="C167" s="289" t="s">
        <v>945</v>
      </c>
      <c r="D167" s="289" t="s">
        <v>743</v>
      </c>
      <c r="E167" s="279">
        <v>2013</v>
      </c>
      <c r="F167" s="269" t="s">
        <v>515</v>
      </c>
      <c r="G167" s="357"/>
      <c r="H167" s="267"/>
      <c r="I167" s="83"/>
      <c r="J167" s="81"/>
      <c r="K167" s="83"/>
      <c r="L167" s="83"/>
      <c r="M167" s="83"/>
      <c r="N167" s="83"/>
      <c r="O167" s="83"/>
      <c r="P167" s="83"/>
      <c r="Q167" s="83"/>
      <c r="R167" s="83"/>
      <c r="S167" s="83"/>
      <c r="T167" s="83"/>
      <c r="U167" s="83"/>
      <c r="V167" s="83"/>
      <c r="W167" s="83"/>
      <c r="X167" s="83"/>
      <c r="Y167" s="83"/>
      <c r="Z167" s="168">
        <v>48</v>
      </c>
      <c r="AA167" s="267"/>
      <c r="AB167" s="83"/>
      <c r="AC167" s="264"/>
      <c r="AD167" s="81"/>
      <c r="AE167" s="83"/>
      <c r="AF167" s="83"/>
      <c r="AG167" s="83"/>
      <c r="AH167" s="83"/>
      <c r="AI167" s="83"/>
      <c r="AJ167" s="83"/>
      <c r="AK167" s="83"/>
      <c r="AL167" s="83"/>
      <c r="AM167" s="83"/>
      <c r="AN167" s="83"/>
      <c r="AO167" s="84"/>
      <c r="AP167" s="84"/>
      <c r="AQ167" s="84"/>
      <c r="AR167" s="84"/>
      <c r="AS167" s="84"/>
      <c r="AT167" s="84"/>
      <c r="AU167" s="84"/>
      <c r="AV167" s="84"/>
      <c r="AW167" s="265"/>
      <c r="AX167" s="168"/>
      <c r="AY167" s="1239"/>
      <c r="AZ167" s="295">
        <f t="shared" si="4"/>
        <v>58</v>
      </c>
      <c r="BA167" s="269">
        <f t="shared" si="5"/>
        <v>1</v>
      </c>
    </row>
    <row r="168" spans="1:53" ht="15.75" x14ac:dyDescent="0.25">
      <c r="A168" s="176" t="s">
        <v>729</v>
      </c>
      <c r="B168" s="297" t="s">
        <v>629</v>
      </c>
      <c r="C168" s="175" t="s">
        <v>928</v>
      </c>
      <c r="D168" s="175" t="s">
        <v>151</v>
      </c>
      <c r="E168" s="277">
        <v>2014</v>
      </c>
      <c r="F168" s="287" t="s">
        <v>516</v>
      </c>
      <c r="G168" s="358"/>
      <c r="H168" s="283"/>
      <c r="I168" s="84"/>
      <c r="J168" s="82"/>
      <c r="K168" s="84"/>
      <c r="L168" s="84"/>
      <c r="M168" s="84"/>
      <c r="N168" s="84"/>
      <c r="O168" s="84"/>
      <c r="P168" s="84"/>
      <c r="Q168" s="84"/>
      <c r="R168" s="84"/>
      <c r="S168" s="84"/>
      <c r="T168" s="84"/>
      <c r="U168" s="83">
        <v>45</v>
      </c>
      <c r="V168" s="83"/>
      <c r="W168" s="83"/>
      <c r="X168" s="83"/>
      <c r="Y168" s="83"/>
      <c r="Z168" s="168"/>
      <c r="AA168" s="267"/>
      <c r="AB168" s="83"/>
      <c r="AC168" s="264"/>
      <c r="AD168" s="81"/>
      <c r="AE168" s="83"/>
      <c r="AF168" s="83"/>
      <c r="AG168" s="83"/>
      <c r="AH168" s="83"/>
      <c r="AI168" s="83"/>
      <c r="AJ168" s="83"/>
      <c r="AK168" s="83"/>
      <c r="AL168" s="83"/>
      <c r="AM168" s="83"/>
      <c r="AN168" s="83"/>
      <c r="AO168" s="83"/>
      <c r="AP168" s="83"/>
      <c r="AQ168" s="83"/>
      <c r="AR168" s="83"/>
      <c r="AS168" s="83"/>
      <c r="AT168" s="83"/>
      <c r="AU168" s="83"/>
      <c r="AV168" s="83"/>
      <c r="AW168" s="264"/>
      <c r="AX168" s="168"/>
      <c r="AY168" s="1239"/>
      <c r="AZ168" s="295">
        <f t="shared" si="4"/>
        <v>55</v>
      </c>
      <c r="BA168" s="269">
        <f t="shared" si="5"/>
        <v>1</v>
      </c>
    </row>
    <row r="169" spans="1:53" ht="15.75" x14ac:dyDescent="0.25">
      <c r="A169" s="176" t="s">
        <v>730</v>
      </c>
      <c r="B169" s="297" t="s">
        <v>628</v>
      </c>
      <c r="C169" s="175" t="s">
        <v>836</v>
      </c>
      <c r="D169" s="175" t="s">
        <v>837</v>
      </c>
      <c r="E169" s="277">
        <v>2014</v>
      </c>
      <c r="F169" s="287" t="s">
        <v>516</v>
      </c>
      <c r="G169" s="357">
        <v>45</v>
      </c>
      <c r="H169" s="267"/>
      <c r="I169" s="83"/>
      <c r="J169" s="81"/>
      <c r="K169" s="83"/>
      <c r="L169" s="83"/>
      <c r="M169" s="83"/>
      <c r="N169" s="83"/>
      <c r="O169" s="83"/>
      <c r="P169" s="83"/>
      <c r="Q169" s="83"/>
      <c r="R169" s="83"/>
      <c r="S169" s="83"/>
      <c r="T169" s="83"/>
      <c r="U169" s="83"/>
      <c r="V169" s="83"/>
      <c r="W169" s="83"/>
      <c r="X169" s="83"/>
      <c r="Y169" s="83"/>
      <c r="Z169" s="168"/>
      <c r="AA169" s="267"/>
      <c r="AB169" s="83"/>
      <c r="AC169" s="264"/>
      <c r="AD169" s="81"/>
      <c r="AE169" s="83"/>
      <c r="AF169" s="83"/>
      <c r="AG169" s="83"/>
      <c r="AH169" s="83"/>
      <c r="AI169" s="83"/>
      <c r="AJ169" s="83"/>
      <c r="AK169" s="83"/>
      <c r="AL169" s="83"/>
      <c r="AM169" s="83"/>
      <c r="AN169" s="83"/>
      <c r="AO169" s="83"/>
      <c r="AP169" s="83"/>
      <c r="AQ169" s="83"/>
      <c r="AR169" s="83"/>
      <c r="AS169" s="83"/>
      <c r="AT169" s="83"/>
      <c r="AU169" s="83"/>
      <c r="AV169" s="83"/>
      <c r="AW169" s="264"/>
      <c r="AX169" s="168"/>
      <c r="AY169" s="1239"/>
      <c r="AZ169" s="295">
        <f t="shared" si="4"/>
        <v>55</v>
      </c>
      <c r="BA169" s="269">
        <f t="shared" si="5"/>
        <v>1</v>
      </c>
    </row>
    <row r="170" spans="1:53" ht="16.5" customHeight="1" x14ac:dyDescent="0.25">
      <c r="A170" s="176" t="s">
        <v>731</v>
      </c>
      <c r="B170" s="297" t="s">
        <v>10</v>
      </c>
      <c r="C170" s="175" t="s">
        <v>679</v>
      </c>
      <c r="D170" s="175" t="s">
        <v>171</v>
      </c>
      <c r="E170" s="277">
        <v>2015</v>
      </c>
      <c r="F170" s="287" t="s">
        <v>515</v>
      </c>
      <c r="G170" s="357"/>
      <c r="H170" s="267"/>
      <c r="I170" s="83"/>
      <c r="J170" s="81"/>
      <c r="K170" s="83"/>
      <c r="L170" s="83"/>
      <c r="M170" s="83">
        <v>43</v>
      </c>
      <c r="N170" s="83"/>
      <c r="O170" s="83"/>
      <c r="P170" s="83"/>
      <c r="Q170" s="83"/>
      <c r="R170" s="83"/>
      <c r="S170" s="83"/>
      <c r="T170" s="83"/>
      <c r="U170" s="83"/>
      <c r="V170" s="83"/>
      <c r="W170" s="83"/>
      <c r="X170" s="83"/>
      <c r="Y170" s="83"/>
      <c r="Z170" s="168"/>
      <c r="AA170" s="267"/>
      <c r="AB170" s="83"/>
      <c r="AC170" s="264"/>
      <c r="AD170" s="81"/>
      <c r="AE170" s="83"/>
      <c r="AF170" s="83"/>
      <c r="AG170" s="83"/>
      <c r="AH170" s="83"/>
      <c r="AI170" s="83"/>
      <c r="AJ170" s="83"/>
      <c r="AK170" s="83"/>
      <c r="AL170" s="83"/>
      <c r="AM170" s="83"/>
      <c r="AN170" s="83"/>
      <c r="AO170" s="83"/>
      <c r="AP170" s="83"/>
      <c r="AQ170" s="83"/>
      <c r="AR170" s="83"/>
      <c r="AS170" s="83"/>
      <c r="AT170" s="83"/>
      <c r="AU170" s="83"/>
      <c r="AV170" s="83"/>
      <c r="AW170" s="264"/>
      <c r="AX170" s="168"/>
      <c r="AY170" s="1239"/>
      <c r="AZ170" s="295">
        <f t="shared" si="4"/>
        <v>53</v>
      </c>
      <c r="BA170" s="269">
        <f t="shared" si="5"/>
        <v>1</v>
      </c>
    </row>
    <row r="171" spans="1:53" ht="16.5" customHeight="1" x14ac:dyDescent="0.25">
      <c r="A171" s="176" t="s">
        <v>732</v>
      </c>
      <c r="B171" s="166" t="s">
        <v>17</v>
      </c>
      <c r="C171" s="28" t="s">
        <v>941</v>
      </c>
      <c r="D171" s="28" t="s">
        <v>82</v>
      </c>
      <c r="E171" s="264">
        <v>2012</v>
      </c>
      <c r="F171" s="287" t="s">
        <v>515</v>
      </c>
      <c r="G171" s="358"/>
      <c r="H171" s="267"/>
      <c r="I171" s="83"/>
      <c r="J171" s="81"/>
      <c r="K171" s="83"/>
      <c r="L171" s="83"/>
      <c r="M171" s="83"/>
      <c r="N171" s="83"/>
      <c r="O171" s="83"/>
      <c r="P171" s="83"/>
      <c r="Q171" s="83"/>
      <c r="R171" s="83"/>
      <c r="S171" s="83"/>
      <c r="T171" s="83"/>
      <c r="U171" s="83"/>
      <c r="V171" s="83"/>
      <c r="W171" s="83"/>
      <c r="X171" s="83">
        <v>43</v>
      </c>
      <c r="Y171" s="83"/>
      <c r="Z171" s="168"/>
      <c r="AA171" s="267"/>
      <c r="AB171" s="83"/>
      <c r="AC171" s="264"/>
      <c r="AD171" s="81"/>
      <c r="AE171" s="83"/>
      <c r="AF171" s="83"/>
      <c r="AG171" s="83"/>
      <c r="AH171" s="83"/>
      <c r="AI171" s="83"/>
      <c r="AJ171" s="83"/>
      <c r="AK171" s="83"/>
      <c r="AL171" s="83"/>
      <c r="AM171" s="83"/>
      <c r="AN171" s="83"/>
      <c r="AO171" s="83"/>
      <c r="AP171" s="83"/>
      <c r="AQ171" s="83"/>
      <c r="AR171" s="83"/>
      <c r="AS171" s="83"/>
      <c r="AT171" s="83"/>
      <c r="AU171" s="83"/>
      <c r="AV171" s="83"/>
      <c r="AW171" s="264"/>
      <c r="AX171" s="168"/>
      <c r="AY171" s="1239"/>
      <c r="AZ171" s="295">
        <f t="shared" si="4"/>
        <v>53</v>
      </c>
      <c r="BA171" s="269">
        <f t="shared" si="5"/>
        <v>1</v>
      </c>
    </row>
    <row r="172" spans="1:53" ht="15.75" x14ac:dyDescent="0.25">
      <c r="A172" s="176" t="s">
        <v>733</v>
      </c>
      <c r="B172" s="1293" t="s">
        <v>131</v>
      </c>
      <c r="C172" s="1295" t="s">
        <v>1004</v>
      </c>
      <c r="D172" s="1295" t="s">
        <v>97</v>
      </c>
      <c r="E172" s="728">
        <v>2013</v>
      </c>
      <c r="F172" s="2102" t="s">
        <v>516</v>
      </c>
      <c r="G172" s="361"/>
      <c r="H172" s="303"/>
      <c r="I172" s="304"/>
      <c r="J172" s="305"/>
      <c r="K172" s="304"/>
      <c r="L172" s="304"/>
      <c r="M172" s="304"/>
      <c r="N172" s="304"/>
      <c r="O172" s="304"/>
      <c r="P172" s="304"/>
      <c r="Q172" s="304"/>
      <c r="R172" s="304"/>
      <c r="S172" s="304"/>
      <c r="T172" s="304"/>
      <c r="U172" s="304"/>
      <c r="V172" s="304"/>
      <c r="W172" s="304"/>
      <c r="X172" s="304"/>
      <c r="Y172" s="304"/>
      <c r="Z172" s="889"/>
      <c r="AA172" s="303"/>
      <c r="AB172" s="304"/>
      <c r="AC172" s="309">
        <v>42</v>
      </c>
      <c r="AD172" s="305"/>
      <c r="AE172" s="304"/>
      <c r="AF172" s="304"/>
      <c r="AG172" s="304"/>
      <c r="AH172" s="304"/>
      <c r="AI172" s="304"/>
      <c r="AJ172" s="304"/>
      <c r="AK172" s="304"/>
      <c r="AL172" s="304"/>
      <c r="AM172" s="304"/>
      <c r="AN172" s="304"/>
      <c r="AO172" s="304"/>
      <c r="AP172" s="304"/>
      <c r="AQ172" s="304"/>
      <c r="AR172" s="304"/>
      <c r="AS172" s="304"/>
      <c r="AT172" s="304"/>
      <c r="AU172" s="304"/>
      <c r="AV172" s="304"/>
      <c r="AW172" s="309"/>
      <c r="AX172" s="889"/>
      <c r="AY172" s="890"/>
      <c r="AZ172" s="295">
        <f t="shared" si="4"/>
        <v>52</v>
      </c>
      <c r="BA172" s="269">
        <f t="shared" si="5"/>
        <v>1</v>
      </c>
    </row>
    <row r="173" spans="1:53" ht="15.75" x14ac:dyDescent="0.25">
      <c r="A173" s="176" t="s">
        <v>734</v>
      </c>
      <c r="B173" s="166" t="s">
        <v>1087</v>
      </c>
      <c r="C173" s="175" t="s">
        <v>1012</v>
      </c>
      <c r="D173" s="175" t="s">
        <v>90</v>
      </c>
      <c r="E173" s="277">
        <v>2013</v>
      </c>
      <c r="F173" s="287" t="s">
        <v>516</v>
      </c>
      <c r="G173" s="361"/>
      <c r="H173" s="303"/>
      <c r="I173" s="304"/>
      <c r="J173" s="305"/>
      <c r="K173" s="304"/>
      <c r="L173" s="304"/>
      <c r="M173" s="304"/>
      <c r="N173" s="304"/>
      <c r="O173" s="304"/>
      <c r="P173" s="304"/>
      <c r="Q173" s="304"/>
      <c r="R173" s="304"/>
      <c r="S173" s="304"/>
      <c r="T173" s="304"/>
      <c r="U173" s="304"/>
      <c r="V173" s="304"/>
      <c r="W173" s="304"/>
      <c r="X173" s="304"/>
      <c r="Y173" s="304"/>
      <c r="Z173" s="889"/>
      <c r="AA173" s="267"/>
      <c r="AB173" s="83"/>
      <c r="AC173" s="264"/>
      <c r="AD173" s="81"/>
      <c r="AE173" s="83"/>
      <c r="AF173" s="83"/>
      <c r="AG173" s="83"/>
      <c r="AH173" s="83"/>
      <c r="AI173" s="83">
        <v>42</v>
      </c>
      <c r="AJ173" s="83"/>
      <c r="AK173" s="83"/>
      <c r="AL173" s="83"/>
      <c r="AM173" s="83"/>
      <c r="AN173" s="83"/>
      <c r="AO173" s="83"/>
      <c r="AP173" s="83"/>
      <c r="AQ173" s="83"/>
      <c r="AR173" s="83"/>
      <c r="AS173" s="83"/>
      <c r="AT173" s="83"/>
      <c r="AU173" s="83"/>
      <c r="AV173" s="83"/>
      <c r="AW173" s="264"/>
      <c r="AX173" s="168"/>
      <c r="AY173" s="890"/>
      <c r="AZ173" s="295">
        <f t="shared" si="4"/>
        <v>52</v>
      </c>
      <c r="BA173" s="269">
        <f t="shared" si="5"/>
        <v>1</v>
      </c>
    </row>
    <row r="174" spans="1:53" ht="15.75" x14ac:dyDescent="0.25">
      <c r="A174" s="176" t="s">
        <v>735</v>
      </c>
      <c r="B174" s="166" t="s">
        <v>1087</v>
      </c>
      <c r="C174" s="175" t="s">
        <v>1094</v>
      </c>
      <c r="D174" s="175" t="s">
        <v>73</v>
      </c>
      <c r="E174" s="277">
        <v>2011</v>
      </c>
      <c r="F174" s="296"/>
      <c r="G174" s="361"/>
      <c r="H174" s="303"/>
      <c r="I174" s="304"/>
      <c r="J174" s="305"/>
      <c r="K174" s="304"/>
      <c r="L174" s="304"/>
      <c r="M174" s="304"/>
      <c r="N174" s="304"/>
      <c r="O174" s="304"/>
      <c r="P174" s="304"/>
      <c r="Q174" s="304"/>
      <c r="R174" s="304"/>
      <c r="S174" s="304"/>
      <c r="T174" s="304"/>
      <c r="U174" s="304"/>
      <c r="V174" s="304"/>
      <c r="W174" s="304"/>
      <c r="X174" s="304"/>
      <c r="Y174" s="304"/>
      <c r="Z174" s="889"/>
      <c r="AA174" s="267"/>
      <c r="AB174" s="83"/>
      <c r="AC174" s="264"/>
      <c r="AD174" s="81"/>
      <c r="AE174" s="83"/>
      <c r="AF174" s="83"/>
      <c r="AG174" s="83"/>
      <c r="AH174" s="83"/>
      <c r="AI174" s="83"/>
      <c r="AJ174" s="83">
        <v>39</v>
      </c>
      <c r="AK174" s="83"/>
      <c r="AL174" s="83"/>
      <c r="AM174" s="83"/>
      <c r="AN174" s="83"/>
      <c r="AO174" s="83"/>
      <c r="AP174" s="83"/>
      <c r="AQ174" s="83"/>
      <c r="AR174" s="83"/>
      <c r="AS174" s="83"/>
      <c r="AT174" s="83"/>
      <c r="AU174" s="83"/>
      <c r="AV174" s="83"/>
      <c r="AW174" s="264"/>
      <c r="AX174" s="168"/>
      <c r="AY174" s="890"/>
      <c r="AZ174" s="295">
        <f t="shared" si="4"/>
        <v>49</v>
      </c>
      <c r="BA174" s="269">
        <f t="shared" si="5"/>
        <v>1</v>
      </c>
    </row>
    <row r="175" spans="1:53" ht="15.75" x14ac:dyDescent="0.25">
      <c r="A175" s="176" t="s">
        <v>736</v>
      </c>
      <c r="B175" s="166" t="s">
        <v>11</v>
      </c>
      <c r="C175" s="175" t="s">
        <v>753</v>
      </c>
      <c r="D175" s="175" t="s">
        <v>352</v>
      </c>
      <c r="E175" s="277">
        <v>2011</v>
      </c>
      <c r="F175" s="287" t="s">
        <v>515</v>
      </c>
      <c r="G175" s="357"/>
      <c r="H175" s="267"/>
      <c r="I175" s="83"/>
      <c r="J175" s="81">
        <v>39</v>
      </c>
      <c r="K175" s="83"/>
      <c r="L175" s="83"/>
      <c r="M175" s="83"/>
      <c r="N175" s="83"/>
      <c r="O175" s="83"/>
      <c r="P175" s="83"/>
      <c r="Q175" s="83"/>
      <c r="R175" s="83"/>
      <c r="S175" s="83"/>
      <c r="T175" s="83"/>
      <c r="U175" s="83"/>
      <c r="V175" s="83"/>
      <c r="W175" s="83"/>
      <c r="X175" s="83"/>
      <c r="Y175" s="83"/>
      <c r="Z175" s="168"/>
      <c r="AA175" s="267"/>
      <c r="AB175" s="83"/>
      <c r="AC175" s="264"/>
      <c r="AD175" s="81"/>
      <c r="AE175" s="83"/>
      <c r="AF175" s="83"/>
      <c r="AG175" s="83"/>
      <c r="AH175" s="83"/>
      <c r="AI175" s="83"/>
      <c r="AJ175" s="83"/>
      <c r="AK175" s="83"/>
      <c r="AL175" s="83"/>
      <c r="AM175" s="83"/>
      <c r="AN175" s="83"/>
      <c r="AO175" s="83"/>
      <c r="AP175" s="83"/>
      <c r="AQ175" s="83"/>
      <c r="AR175" s="83"/>
      <c r="AS175" s="83"/>
      <c r="AT175" s="83"/>
      <c r="AU175" s="83"/>
      <c r="AV175" s="83"/>
      <c r="AW175" s="264"/>
      <c r="AX175" s="168"/>
      <c r="AY175" s="493"/>
      <c r="AZ175" s="295">
        <f t="shared" si="4"/>
        <v>49</v>
      </c>
      <c r="BA175" s="269">
        <f t="shared" si="5"/>
        <v>1</v>
      </c>
    </row>
    <row r="176" spans="1:53" ht="15.75" x14ac:dyDescent="0.25">
      <c r="A176" s="176" t="s">
        <v>737</v>
      </c>
      <c r="B176" s="306" t="s">
        <v>460</v>
      </c>
      <c r="C176" s="289" t="s">
        <v>1008</v>
      </c>
      <c r="D176" s="289" t="s">
        <v>114</v>
      </c>
      <c r="E176" s="279">
        <v>2013</v>
      </c>
      <c r="F176" s="269" t="s">
        <v>516</v>
      </c>
      <c r="G176" s="358"/>
      <c r="H176" s="283"/>
      <c r="I176" s="84"/>
      <c r="J176" s="84"/>
      <c r="K176" s="84"/>
      <c r="L176" s="84"/>
      <c r="M176" s="84"/>
      <c r="N176" s="84"/>
      <c r="O176" s="84"/>
      <c r="P176" s="84"/>
      <c r="Q176" s="84"/>
      <c r="R176" s="84"/>
      <c r="S176" s="84"/>
      <c r="T176" s="84"/>
      <c r="U176" s="84"/>
      <c r="V176" s="84"/>
      <c r="W176" s="84"/>
      <c r="X176" s="84"/>
      <c r="Y176" s="84"/>
      <c r="Z176" s="169"/>
      <c r="AA176" s="283"/>
      <c r="AB176" s="84"/>
      <c r="AC176" s="265">
        <v>16</v>
      </c>
      <c r="AD176" s="82"/>
      <c r="AE176" s="84"/>
      <c r="AF176" s="84"/>
      <c r="AG176" s="84"/>
      <c r="AH176" s="84"/>
      <c r="AI176" s="84">
        <v>11</v>
      </c>
      <c r="AJ176" s="84"/>
      <c r="AK176" s="84"/>
      <c r="AL176" s="83"/>
      <c r="AM176" s="83"/>
      <c r="AN176" s="83"/>
      <c r="AO176" s="83"/>
      <c r="AP176" s="83"/>
      <c r="AQ176" s="83"/>
      <c r="AR176" s="83"/>
      <c r="AS176" s="83"/>
      <c r="AT176" s="83"/>
      <c r="AU176" s="83"/>
      <c r="AV176" s="83"/>
      <c r="AW176" s="264"/>
      <c r="AX176" s="168"/>
      <c r="AY176" s="493"/>
      <c r="AZ176" s="295">
        <f t="shared" si="4"/>
        <v>47</v>
      </c>
      <c r="BA176" s="269">
        <f t="shared" si="5"/>
        <v>2</v>
      </c>
    </row>
    <row r="177" spans="1:53" ht="15.75" x14ac:dyDescent="0.25">
      <c r="A177" s="176" t="s">
        <v>738</v>
      </c>
      <c r="B177" s="297" t="s">
        <v>809</v>
      </c>
      <c r="C177" s="175" t="s">
        <v>1091</v>
      </c>
      <c r="D177" s="175" t="s">
        <v>795</v>
      </c>
      <c r="E177" s="277">
        <v>2012</v>
      </c>
      <c r="F177" s="296" t="s">
        <v>516</v>
      </c>
      <c r="G177" s="357"/>
      <c r="H177" s="267"/>
      <c r="I177" s="83"/>
      <c r="J177" s="81"/>
      <c r="K177" s="83"/>
      <c r="L177" s="83"/>
      <c r="M177" s="83"/>
      <c r="N177" s="83"/>
      <c r="O177" s="83"/>
      <c r="P177" s="83"/>
      <c r="Q177" s="83"/>
      <c r="R177" s="83"/>
      <c r="S177" s="83"/>
      <c r="T177" s="83"/>
      <c r="U177" s="83"/>
      <c r="V177" s="83"/>
      <c r="W177" s="83"/>
      <c r="X177" s="83"/>
      <c r="Y177" s="83"/>
      <c r="Z177" s="168"/>
      <c r="AA177" s="267"/>
      <c r="AB177" s="83"/>
      <c r="AC177" s="264"/>
      <c r="AD177" s="81"/>
      <c r="AE177" s="83"/>
      <c r="AF177" s="83"/>
      <c r="AG177" s="83"/>
      <c r="AH177" s="83"/>
      <c r="AI177" s="83"/>
      <c r="AJ177" s="83">
        <v>36</v>
      </c>
      <c r="AK177" s="83"/>
      <c r="AL177" s="83"/>
      <c r="AM177" s="83"/>
      <c r="AN177" s="83"/>
      <c r="AO177" s="83"/>
      <c r="AP177" s="83"/>
      <c r="AQ177" s="83"/>
      <c r="AR177" s="83"/>
      <c r="AS177" s="83"/>
      <c r="AT177" s="83"/>
      <c r="AU177" s="83"/>
      <c r="AV177" s="83"/>
      <c r="AW177" s="264"/>
      <c r="AX177" s="168"/>
      <c r="AY177" s="493"/>
      <c r="AZ177" s="295">
        <f t="shared" si="4"/>
        <v>46</v>
      </c>
      <c r="BA177" s="269">
        <f t="shared" si="5"/>
        <v>1</v>
      </c>
    </row>
    <row r="178" spans="1:53" ht="15.75" x14ac:dyDescent="0.25">
      <c r="A178" s="176" t="s">
        <v>741</v>
      </c>
      <c r="B178" s="297" t="s">
        <v>628</v>
      </c>
      <c r="C178" s="175" t="s">
        <v>640</v>
      </c>
      <c r="D178" s="175" t="s">
        <v>144</v>
      </c>
      <c r="E178" s="277">
        <v>2011</v>
      </c>
      <c r="F178" s="1798" t="s">
        <v>516</v>
      </c>
      <c r="G178" s="357"/>
      <c r="H178" s="267"/>
      <c r="I178" s="83"/>
      <c r="J178" s="81"/>
      <c r="K178" s="83"/>
      <c r="L178" s="83"/>
      <c r="M178" s="83"/>
      <c r="N178" s="83"/>
      <c r="O178" s="83"/>
      <c r="P178" s="83"/>
      <c r="Q178" s="83"/>
      <c r="R178" s="83"/>
      <c r="S178" s="83"/>
      <c r="T178" s="83"/>
      <c r="U178" s="83"/>
      <c r="V178" s="83"/>
      <c r="W178" s="83"/>
      <c r="X178" s="83"/>
      <c r="Y178" s="83"/>
      <c r="Z178" s="168"/>
      <c r="AA178" s="267"/>
      <c r="AB178" s="83"/>
      <c r="AC178" s="264"/>
      <c r="AD178" s="81">
        <v>36</v>
      </c>
      <c r="AE178" s="83"/>
      <c r="AF178" s="83"/>
      <c r="AG178" s="83"/>
      <c r="AH178" s="83"/>
      <c r="AI178" s="83"/>
      <c r="AJ178" s="83"/>
      <c r="AK178" s="83"/>
      <c r="AL178" s="83"/>
      <c r="AM178" s="83"/>
      <c r="AN178" s="83"/>
      <c r="AO178" s="83"/>
      <c r="AP178" s="83"/>
      <c r="AQ178" s="83"/>
      <c r="AR178" s="83"/>
      <c r="AS178" s="83"/>
      <c r="AT178" s="83"/>
      <c r="AU178" s="83"/>
      <c r="AV178" s="83"/>
      <c r="AW178" s="264"/>
      <c r="AX178" s="168"/>
      <c r="AY178" s="493"/>
      <c r="AZ178" s="295">
        <f t="shared" si="4"/>
        <v>46</v>
      </c>
      <c r="BA178" s="269">
        <f t="shared" si="5"/>
        <v>1</v>
      </c>
    </row>
    <row r="179" spans="1:53" ht="15.75" x14ac:dyDescent="0.25">
      <c r="A179" s="176" t="s">
        <v>756</v>
      </c>
      <c r="B179" s="297" t="s">
        <v>10</v>
      </c>
      <c r="C179" s="175" t="s">
        <v>1096</v>
      </c>
      <c r="D179" s="175" t="s">
        <v>95</v>
      </c>
      <c r="E179" s="277">
        <v>2017</v>
      </c>
      <c r="F179" s="287" t="s">
        <v>515</v>
      </c>
      <c r="G179" s="357"/>
      <c r="H179" s="267"/>
      <c r="I179" s="83"/>
      <c r="J179" s="81"/>
      <c r="K179" s="83"/>
      <c r="L179" s="83"/>
      <c r="M179" s="83"/>
      <c r="N179" s="83"/>
      <c r="O179" s="83"/>
      <c r="P179" s="83"/>
      <c r="Q179" s="83"/>
      <c r="R179" s="83"/>
      <c r="S179" s="83"/>
      <c r="T179" s="83"/>
      <c r="U179" s="83"/>
      <c r="V179" s="83"/>
      <c r="W179" s="83"/>
      <c r="X179" s="83"/>
      <c r="Y179" s="83"/>
      <c r="Z179" s="168"/>
      <c r="AA179" s="267"/>
      <c r="AB179" s="83"/>
      <c r="AC179" s="264"/>
      <c r="AD179" s="81"/>
      <c r="AE179" s="83"/>
      <c r="AF179" s="83"/>
      <c r="AG179" s="83"/>
      <c r="AH179" s="83"/>
      <c r="AI179" s="83">
        <v>36</v>
      </c>
      <c r="AJ179" s="83"/>
      <c r="AK179" s="83"/>
      <c r="AL179" s="83"/>
      <c r="AM179" s="83"/>
      <c r="AN179" s="83"/>
      <c r="AO179" s="83"/>
      <c r="AP179" s="83"/>
      <c r="AQ179" s="83"/>
      <c r="AR179" s="83"/>
      <c r="AS179" s="83"/>
      <c r="AT179" s="83"/>
      <c r="AU179" s="83"/>
      <c r="AV179" s="83"/>
      <c r="AW179" s="264"/>
      <c r="AX179" s="168"/>
      <c r="AY179" s="493"/>
      <c r="AZ179" s="295">
        <f t="shared" si="4"/>
        <v>46</v>
      </c>
      <c r="BA179" s="269">
        <f t="shared" si="5"/>
        <v>1</v>
      </c>
    </row>
    <row r="180" spans="1:53" ht="15.75" x14ac:dyDescent="0.25">
      <c r="A180" s="176" t="s">
        <v>757</v>
      </c>
      <c r="B180" s="297" t="s">
        <v>17</v>
      </c>
      <c r="C180" s="175" t="s">
        <v>941</v>
      </c>
      <c r="D180" s="175" t="s">
        <v>115</v>
      </c>
      <c r="E180" s="277">
        <v>2012</v>
      </c>
      <c r="F180" s="287" t="s">
        <v>515</v>
      </c>
      <c r="G180" s="358"/>
      <c r="H180" s="267"/>
      <c r="I180" s="83"/>
      <c r="J180" s="81"/>
      <c r="K180" s="83"/>
      <c r="L180" s="83"/>
      <c r="M180" s="83"/>
      <c r="N180" s="83"/>
      <c r="O180" s="83"/>
      <c r="P180" s="83"/>
      <c r="Q180" s="83"/>
      <c r="R180" s="83"/>
      <c r="S180" s="83"/>
      <c r="T180" s="83"/>
      <c r="U180" s="83"/>
      <c r="V180" s="83"/>
      <c r="W180" s="83"/>
      <c r="X180" s="83">
        <v>35</v>
      </c>
      <c r="Y180" s="83"/>
      <c r="Z180" s="168"/>
      <c r="AA180" s="267"/>
      <c r="AB180" s="83"/>
      <c r="AC180" s="264"/>
      <c r="AD180" s="81"/>
      <c r="AE180" s="83"/>
      <c r="AF180" s="83"/>
      <c r="AG180" s="83"/>
      <c r="AH180" s="83"/>
      <c r="AI180" s="83"/>
      <c r="AJ180" s="83"/>
      <c r="AK180" s="83"/>
      <c r="AL180" s="83"/>
      <c r="AM180" s="83"/>
      <c r="AN180" s="83"/>
      <c r="AO180" s="83"/>
      <c r="AP180" s="83"/>
      <c r="AQ180" s="83"/>
      <c r="AR180" s="83"/>
      <c r="AS180" s="83"/>
      <c r="AT180" s="83"/>
      <c r="AU180" s="83"/>
      <c r="AV180" s="83"/>
      <c r="AW180" s="264"/>
      <c r="AX180" s="168"/>
      <c r="AY180" s="493"/>
      <c r="AZ180" s="295">
        <f t="shared" si="4"/>
        <v>45</v>
      </c>
      <c r="BA180" s="269">
        <f t="shared" si="5"/>
        <v>1</v>
      </c>
    </row>
    <row r="181" spans="1:53" ht="15.75" x14ac:dyDescent="0.25">
      <c r="A181" s="176" t="s">
        <v>758</v>
      </c>
      <c r="B181" s="297" t="s">
        <v>809</v>
      </c>
      <c r="C181" s="175" t="s">
        <v>901</v>
      </c>
      <c r="D181" s="175" t="s">
        <v>1092</v>
      </c>
      <c r="E181" s="277">
        <v>2012</v>
      </c>
      <c r="F181" s="296" t="s">
        <v>516</v>
      </c>
      <c r="G181" s="357"/>
      <c r="H181" s="267"/>
      <c r="I181" s="83"/>
      <c r="J181" s="81"/>
      <c r="K181" s="83"/>
      <c r="L181" s="83"/>
      <c r="M181" s="83"/>
      <c r="N181" s="83"/>
      <c r="O181" s="83"/>
      <c r="P181" s="83"/>
      <c r="Q181" s="83"/>
      <c r="R181" s="83"/>
      <c r="S181" s="83"/>
      <c r="T181" s="83"/>
      <c r="U181" s="83"/>
      <c r="V181" s="83"/>
      <c r="W181" s="83"/>
      <c r="X181" s="83"/>
      <c r="Y181" s="83"/>
      <c r="Z181" s="168"/>
      <c r="AA181" s="267"/>
      <c r="AB181" s="83"/>
      <c r="AC181" s="264"/>
      <c r="AD181" s="81"/>
      <c r="AE181" s="83"/>
      <c r="AF181" s="83"/>
      <c r="AG181" s="83"/>
      <c r="AH181" s="83"/>
      <c r="AI181" s="83"/>
      <c r="AJ181" s="83">
        <v>34</v>
      </c>
      <c r="AK181" s="83"/>
      <c r="AL181" s="83"/>
      <c r="AM181" s="83"/>
      <c r="AN181" s="83"/>
      <c r="AO181" s="83"/>
      <c r="AP181" s="83"/>
      <c r="AQ181" s="83"/>
      <c r="AR181" s="83"/>
      <c r="AS181" s="83"/>
      <c r="AT181" s="83"/>
      <c r="AU181" s="83"/>
      <c r="AV181" s="83"/>
      <c r="AW181" s="264"/>
      <c r="AX181" s="168"/>
      <c r="AY181" s="493"/>
      <c r="AZ181" s="295">
        <f t="shared" si="4"/>
        <v>44</v>
      </c>
      <c r="BA181" s="269">
        <f t="shared" si="5"/>
        <v>1</v>
      </c>
    </row>
    <row r="182" spans="1:53" ht="15.75" x14ac:dyDescent="0.25">
      <c r="A182" s="176" t="s">
        <v>759</v>
      </c>
      <c r="B182" s="297" t="s">
        <v>1087</v>
      </c>
      <c r="C182" s="175" t="s">
        <v>1097</v>
      </c>
      <c r="D182" s="175" t="s">
        <v>82</v>
      </c>
      <c r="E182" s="277">
        <v>2013</v>
      </c>
      <c r="F182" s="287" t="s">
        <v>515</v>
      </c>
      <c r="G182" s="357"/>
      <c r="H182" s="267"/>
      <c r="I182" s="83"/>
      <c r="J182" s="81"/>
      <c r="K182" s="83"/>
      <c r="L182" s="83"/>
      <c r="M182" s="83"/>
      <c r="N182" s="83"/>
      <c r="O182" s="83"/>
      <c r="P182" s="83"/>
      <c r="Q182" s="83"/>
      <c r="R182" s="83"/>
      <c r="S182" s="83"/>
      <c r="T182" s="83"/>
      <c r="U182" s="83"/>
      <c r="V182" s="83"/>
      <c r="W182" s="83"/>
      <c r="X182" s="83"/>
      <c r="Y182" s="83"/>
      <c r="Z182" s="168"/>
      <c r="AA182" s="267"/>
      <c r="AB182" s="83"/>
      <c r="AC182" s="264"/>
      <c r="AD182" s="81"/>
      <c r="AE182" s="83"/>
      <c r="AF182" s="83"/>
      <c r="AG182" s="83"/>
      <c r="AH182" s="83"/>
      <c r="AI182" s="83">
        <v>34</v>
      </c>
      <c r="AJ182" s="83"/>
      <c r="AK182" s="83"/>
      <c r="AL182" s="83"/>
      <c r="AM182" s="83"/>
      <c r="AN182" s="83"/>
      <c r="AO182" s="83"/>
      <c r="AP182" s="83"/>
      <c r="AQ182" s="83"/>
      <c r="AR182" s="83"/>
      <c r="AS182" s="83"/>
      <c r="AT182" s="83"/>
      <c r="AU182" s="83"/>
      <c r="AV182" s="83"/>
      <c r="AW182" s="264"/>
      <c r="AX182" s="168"/>
      <c r="AY182" s="493"/>
      <c r="AZ182" s="295">
        <f t="shared" si="4"/>
        <v>44</v>
      </c>
      <c r="BA182" s="269">
        <f t="shared" si="5"/>
        <v>1</v>
      </c>
    </row>
    <row r="183" spans="1:53" ht="15.75" x14ac:dyDescent="0.25">
      <c r="A183" s="176" t="s">
        <v>760</v>
      </c>
      <c r="B183" s="297" t="s">
        <v>676</v>
      </c>
      <c r="C183" s="175" t="s">
        <v>1059</v>
      </c>
      <c r="D183" s="175" t="s">
        <v>65</v>
      </c>
      <c r="E183" s="277">
        <v>2013</v>
      </c>
      <c r="F183" s="287" t="s">
        <v>516</v>
      </c>
      <c r="G183" s="357"/>
      <c r="H183" s="267"/>
      <c r="I183" s="83"/>
      <c r="J183" s="81"/>
      <c r="K183" s="83"/>
      <c r="L183" s="83"/>
      <c r="M183" s="83"/>
      <c r="N183" s="83"/>
      <c r="O183" s="83"/>
      <c r="P183" s="83"/>
      <c r="Q183" s="83"/>
      <c r="R183" s="83"/>
      <c r="S183" s="83"/>
      <c r="T183" s="83"/>
      <c r="U183" s="83"/>
      <c r="V183" s="83"/>
      <c r="W183" s="83"/>
      <c r="X183" s="83"/>
      <c r="Y183" s="83"/>
      <c r="Z183" s="168"/>
      <c r="AA183" s="267"/>
      <c r="AB183" s="83"/>
      <c r="AC183" s="264"/>
      <c r="AD183" s="81"/>
      <c r="AE183" s="83"/>
      <c r="AF183" s="83"/>
      <c r="AG183" s="83"/>
      <c r="AH183" s="83"/>
      <c r="AI183" s="83"/>
      <c r="AJ183" s="83">
        <v>32</v>
      </c>
      <c r="AK183" s="83"/>
      <c r="AL183" s="83"/>
      <c r="AM183" s="83"/>
      <c r="AN183" s="83"/>
      <c r="AO183" s="83"/>
      <c r="AP183" s="83"/>
      <c r="AQ183" s="83"/>
      <c r="AR183" s="83"/>
      <c r="AS183" s="83"/>
      <c r="AT183" s="83"/>
      <c r="AU183" s="83"/>
      <c r="AV183" s="83"/>
      <c r="AW183" s="264"/>
      <c r="AX183" s="168"/>
      <c r="AY183" s="493"/>
      <c r="AZ183" s="295">
        <f t="shared" si="4"/>
        <v>42</v>
      </c>
      <c r="BA183" s="269">
        <f t="shared" si="5"/>
        <v>1</v>
      </c>
    </row>
    <row r="184" spans="1:53" ht="15.75" x14ac:dyDescent="0.25">
      <c r="A184" s="176" t="s">
        <v>761</v>
      </c>
      <c r="B184" s="297" t="s">
        <v>11</v>
      </c>
      <c r="C184" s="175" t="s">
        <v>798</v>
      </c>
      <c r="D184" s="175" t="s">
        <v>113</v>
      </c>
      <c r="E184" s="277">
        <v>2010</v>
      </c>
      <c r="F184" s="287" t="s">
        <v>515</v>
      </c>
      <c r="G184" s="357"/>
      <c r="H184" s="267"/>
      <c r="I184" s="83"/>
      <c r="J184" s="81">
        <v>32</v>
      </c>
      <c r="K184" s="83"/>
      <c r="L184" s="83"/>
      <c r="M184" s="83"/>
      <c r="N184" s="83"/>
      <c r="O184" s="83"/>
      <c r="P184" s="83"/>
      <c r="Q184" s="83"/>
      <c r="R184" s="83"/>
      <c r="S184" s="83"/>
      <c r="T184" s="83"/>
      <c r="U184" s="83"/>
      <c r="V184" s="83"/>
      <c r="W184" s="83"/>
      <c r="X184" s="83"/>
      <c r="Y184" s="83"/>
      <c r="Z184" s="168"/>
      <c r="AA184" s="267"/>
      <c r="AB184" s="83"/>
      <c r="AC184" s="264"/>
      <c r="AD184" s="81"/>
      <c r="AE184" s="83"/>
      <c r="AF184" s="83"/>
      <c r="AG184" s="83"/>
      <c r="AH184" s="83"/>
      <c r="AI184" s="83"/>
      <c r="AJ184" s="83"/>
      <c r="AK184" s="83"/>
      <c r="AL184" s="83"/>
      <c r="AM184" s="83"/>
      <c r="AN184" s="83"/>
      <c r="AO184" s="83"/>
      <c r="AP184" s="83"/>
      <c r="AQ184" s="83"/>
      <c r="AR184" s="83"/>
      <c r="AS184" s="83"/>
      <c r="AT184" s="83"/>
      <c r="AU184" s="83"/>
      <c r="AV184" s="83"/>
      <c r="AW184" s="264"/>
      <c r="AX184" s="168"/>
      <c r="AY184" s="493"/>
      <c r="AZ184" s="295">
        <f t="shared" si="4"/>
        <v>42</v>
      </c>
      <c r="BA184" s="269">
        <f t="shared" si="5"/>
        <v>1</v>
      </c>
    </row>
    <row r="185" spans="1:53" ht="15.75" x14ac:dyDescent="0.25">
      <c r="A185" s="176" t="s">
        <v>762</v>
      </c>
      <c r="B185" s="297" t="s">
        <v>460</v>
      </c>
      <c r="C185" s="175" t="s">
        <v>1011</v>
      </c>
      <c r="D185" s="175" t="s">
        <v>83</v>
      </c>
      <c r="E185" s="277">
        <v>2012</v>
      </c>
      <c r="F185" s="287" t="s">
        <v>515</v>
      </c>
      <c r="G185" s="357"/>
      <c r="H185" s="267"/>
      <c r="I185" s="83"/>
      <c r="J185" s="81"/>
      <c r="K185" s="83"/>
      <c r="L185" s="83"/>
      <c r="M185" s="83"/>
      <c r="N185" s="83"/>
      <c r="O185" s="83"/>
      <c r="P185" s="83"/>
      <c r="Q185" s="83"/>
      <c r="R185" s="83"/>
      <c r="S185" s="83"/>
      <c r="T185" s="83"/>
      <c r="U185" s="83"/>
      <c r="V185" s="83"/>
      <c r="W185" s="83"/>
      <c r="X185" s="83"/>
      <c r="Y185" s="83"/>
      <c r="Z185" s="168"/>
      <c r="AA185" s="267"/>
      <c r="AB185" s="83"/>
      <c r="AC185" s="264"/>
      <c r="AD185" s="81">
        <v>28</v>
      </c>
      <c r="AE185" s="83"/>
      <c r="AF185" s="83"/>
      <c r="AG185" s="83"/>
      <c r="AH185" s="83"/>
      <c r="AI185" s="83"/>
      <c r="AJ185" s="83"/>
      <c r="AK185" s="83"/>
      <c r="AL185" s="83"/>
      <c r="AM185" s="83"/>
      <c r="AN185" s="83"/>
      <c r="AO185" s="83"/>
      <c r="AP185" s="83"/>
      <c r="AQ185" s="83"/>
      <c r="AR185" s="83"/>
      <c r="AS185" s="83"/>
      <c r="AT185" s="83"/>
      <c r="AU185" s="83"/>
      <c r="AV185" s="83"/>
      <c r="AW185" s="264"/>
      <c r="AX185" s="168"/>
      <c r="AY185" s="493"/>
      <c r="AZ185" s="295">
        <f t="shared" si="4"/>
        <v>38</v>
      </c>
      <c r="BA185" s="269">
        <f t="shared" si="5"/>
        <v>1</v>
      </c>
    </row>
    <row r="186" spans="1:53" ht="15.75" x14ac:dyDescent="0.25">
      <c r="A186" s="176" t="s">
        <v>763</v>
      </c>
      <c r="B186" s="297" t="s">
        <v>14</v>
      </c>
      <c r="C186" s="175" t="s">
        <v>879</v>
      </c>
      <c r="D186" s="175" t="s">
        <v>166</v>
      </c>
      <c r="E186" s="277">
        <v>2012</v>
      </c>
      <c r="F186" s="296" t="s">
        <v>516</v>
      </c>
      <c r="G186" s="357"/>
      <c r="H186" s="267"/>
      <c r="I186" s="83"/>
      <c r="J186" s="81"/>
      <c r="K186" s="83"/>
      <c r="L186" s="83"/>
      <c r="M186" s="83"/>
      <c r="N186" s="83"/>
      <c r="O186" s="83"/>
      <c r="P186" s="83"/>
      <c r="Q186" s="83"/>
      <c r="R186" s="83"/>
      <c r="S186" s="83"/>
      <c r="T186" s="83"/>
      <c r="U186" s="83"/>
      <c r="V186" s="83"/>
      <c r="W186" s="83"/>
      <c r="X186" s="83"/>
      <c r="Y186" s="83"/>
      <c r="Z186" s="168"/>
      <c r="AA186" s="267"/>
      <c r="AB186" s="83"/>
      <c r="AC186" s="264"/>
      <c r="AD186" s="81"/>
      <c r="AE186" s="83"/>
      <c r="AF186" s="83"/>
      <c r="AG186" s="83"/>
      <c r="AH186" s="83"/>
      <c r="AI186" s="83"/>
      <c r="AJ186" s="83">
        <v>28</v>
      </c>
      <c r="AK186" s="83"/>
      <c r="AL186" s="83"/>
      <c r="AM186" s="83"/>
      <c r="AN186" s="83"/>
      <c r="AO186" s="83"/>
      <c r="AP186" s="83"/>
      <c r="AQ186" s="83"/>
      <c r="AR186" s="83"/>
      <c r="AS186" s="83"/>
      <c r="AT186" s="83"/>
      <c r="AU186" s="83"/>
      <c r="AV186" s="83"/>
      <c r="AW186" s="264"/>
      <c r="AX186" s="168"/>
      <c r="AY186" s="493"/>
      <c r="AZ186" s="295">
        <f t="shared" si="4"/>
        <v>38</v>
      </c>
      <c r="BA186" s="269">
        <f t="shared" si="5"/>
        <v>1</v>
      </c>
    </row>
    <row r="187" spans="1:53" ht="15.75" x14ac:dyDescent="0.25">
      <c r="A187" s="176" t="s">
        <v>764</v>
      </c>
      <c r="B187" s="297" t="s">
        <v>628</v>
      </c>
      <c r="C187" s="175" t="s">
        <v>640</v>
      </c>
      <c r="D187" s="175" t="s">
        <v>83</v>
      </c>
      <c r="E187" s="277">
        <v>2011</v>
      </c>
      <c r="F187" s="287" t="s">
        <v>515</v>
      </c>
      <c r="G187" s="357"/>
      <c r="H187" s="267"/>
      <c r="I187" s="83"/>
      <c r="J187" s="81"/>
      <c r="K187" s="83"/>
      <c r="L187" s="83"/>
      <c r="M187" s="83"/>
      <c r="N187" s="83"/>
      <c r="O187" s="83"/>
      <c r="P187" s="83"/>
      <c r="Q187" s="83"/>
      <c r="R187" s="83"/>
      <c r="S187" s="83"/>
      <c r="T187" s="83"/>
      <c r="U187" s="83"/>
      <c r="V187" s="83">
        <v>26</v>
      </c>
      <c r="W187" s="83"/>
      <c r="X187" s="83"/>
      <c r="Y187" s="83"/>
      <c r="Z187" s="168"/>
      <c r="AA187" s="267"/>
      <c r="AB187" s="83"/>
      <c r="AC187" s="264"/>
      <c r="AD187" s="81"/>
      <c r="AE187" s="83"/>
      <c r="AF187" s="83"/>
      <c r="AG187" s="83"/>
      <c r="AH187" s="83"/>
      <c r="AI187" s="83"/>
      <c r="AJ187" s="83"/>
      <c r="AK187" s="83"/>
      <c r="AL187" s="83"/>
      <c r="AM187" s="83"/>
      <c r="AN187" s="83"/>
      <c r="AO187" s="83"/>
      <c r="AP187" s="83"/>
      <c r="AQ187" s="83"/>
      <c r="AR187" s="83"/>
      <c r="AS187" s="83"/>
      <c r="AT187" s="83"/>
      <c r="AU187" s="83"/>
      <c r="AV187" s="83"/>
      <c r="AW187" s="264"/>
      <c r="AX187" s="168"/>
      <c r="AY187" s="493"/>
      <c r="AZ187" s="295">
        <f t="shared" si="4"/>
        <v>36</v>
      </c>
      <c r="BA187" s="269">
        <f t="shared" si="5"/>
        <v>1</v>
      </c>
    </row>
    <row r="188" spans="1:53" ht="15.75" x14ac:dyDescent="0.25">
      <c r="A188" s="176" t="s">
        <v>771</v>
      </c>
      <c r="B188" s="306" t="s">
        <v>460</v>
      </c>
      <c r="C188" s="1294" t="s">
        <v>1007</v>
      </c>
      <c r="D188" s="1294" t="s">
        <v>114</v>
      </c>
      <c r="E188" s="1296">
        <v>2014</v>
      </c>
      <c r="F188" s="311" t="s">
        <v>516</v>
      </c>
      <c r="G188" s="358"/>
      <c r="H188" s="283"/>
      <c r="I188" s="84"/>
      <c r="J188" s="82"/>
      <c r="K188" s="84"/>
      <c r="L188" s="84"/>
      <c r="M188" s="84"/>
      <c r="N188" s="84"/>
      <c r="O188" s="84"/>
      <c r="P188" s="84"/>
      <c r="Q188" s="84"/>
      <c r="R188" s="84"/>
      <c r="S188" s="84"/>
      <c r="T188" s="84"/>
      <c r="U188" s="84"/>
      <c r="V188" s="84"/>
      <c r="W188" s="84"/>
      <c r="X188" s="84"/>
      <c r="Y188" s="84"/>
      <c r="Z188" s="169"/>
      <c r="AA188" s="267"/>
      <c r="AB188" s="83"/>
      <c r="AC188" s="264">
        <v>24</v>
      </c>
      <c r="AD188" s="81"/>
      <c r="AE188" s="83"/>
      <c r="AF188" s="83"/>
      <c r="AG188" s="83"/>
      <c r="AH188" s="83"/>
      <c r="AI188" s="83"/>
      <c r="AJ188" s="83"/>
      <c r="AK188" s="83"/>
      <c r="AL188" s="83"/>
      <c r="AM188" s="83"/>
      <c r="AN188" s="83"/>
      <c r="AO188" s="83"/>
      <c r="AP188" s="83"/>
      <c r="AQ188" s="83"/>
      <c r="AR188" s="83"/>
      <c r="AS188" s="83"/>
      <c r="AT188" s="83"/>
      <c r="AU188" s="83"/>
      <c r="AV188" s="83"/>
      <c r="AW188" s="264"/>
      <c r="AX188" s="168"/>
      <c r="AY188" s="493"/>
      <c r="AZ188" s="295">
        <f t="shared" si="4"/>
        <v>34</v>
      </c>
      <c r="BA188" s="269">
        <f t="shared" si="5"/>
        <v>1</v>
      </c>
    </row>
    <row r="189" spans="1:53" ht="15.75" x14ac:dyDescent="0.25">
      <c r="A189" s="176" t="s">
        <v>772</v>
      </c>
      <c r="B189" s="297" t="s">
        <v>11</v>
      </c>
      <c r="C189" s="175" t="s">
        <v>511</v>
      </c>
      <c r="D189" s="175" t="s">
        <v>172</v>
      </c>
      <c r="E189" s="277">
        <v>2012</v>
      </c>
      <c r="F189" s="287" t="s">
        <v>515</v>
      </c>
      <c r="G189" s="357"/>
      <c r="H189" s="267"/>
      <c r="I189" s="83">
        <v>24</v>
      </c>
      <c r="J189" s="81"/>
      <c r="K189" s="83"/>
      <c r="L189" s="83"/>
      <c r="M189" s="83"/>
      <c r="N189" s="83"/>
      <c r="O189" s="83"/>
      <c r="P189" s="83"/>
      <c r="Q189" s="83"/>
      <c r="R189" s="83"/>
      <c r="S189" s="83"/>
      <c r="T189" s="83"/>
      <c r="U189" s="83"/>
      <c r="V189" s="83"/>
      <c r="W189" s="83"/>
      <c r="X189" s="83"/>
      <c r="Y189" s="83"/>
      <c r="Z189" s="168"/>
      <c r="AA189" s="267"/>
      <c r="AB189" s="83"/>
      <c r="AC189" s="264"/>
      <c r="AD189" s="81"/>
      <c r="AE189" s="83"/>
      <c r="AF189" s="83"/>
      <c r="AG189" s="83"/>
      <c r="AH189" s="83"/>
      <c r="AI189" s="83"/>
      <c r="AJ189" s="83"/>
      <c r="AK189" s="83"/>
      <c r="AL189" s="83"/>
      <c r="AM189" s="83"/>
      <c r="AN189" s="83"/>
      <c r="AO189" s="83"/>
      <c r="AP189" s="83"/>
      <c r="AQ189" s="83"/>
      <c r="AR189" s="83"/>
      <c r="AS189" s="83"/>
      <c r="AT189" s="83"/>
      <c r="AU189" s="83"/>
      <c r="AV189" s="83"/>
      <c r="AW189" s="264"/>
      <c r="AX189" s="168"/>
      <c r="AY189" s="493"/>
      <c r="AZ189" s="295">
        <f t="shared" si="4"/>
        <v>34</v>
      </c>
      <c r="BA189" s="269">
        <f t="shared" si="5"/>
        <v>1</v>
      </c>
    </row>
    <row r="190" spans="1:53" ht="15.75" x14ac:dyDescent="0.25">
      <c r="A190" s="176" t="s">
        <v>773</v>
      </c>
      <c r="B190" s="297" t="s">
        <v>131</v>
      </c>
      <c r="C190" s="175" t="s">
        <v>632</v>
      </c>
      <c r="D190" s="175" t="s">
        <v>1089</v>
      </c>
      <c r="E190" s="277">
        <v>2016</v>
      </c>
      <c r="F190" s="296" t="s">
        <v>516</v>
      </c>
      <c r="G190" s="357"/>
      <c r="H190" s="267"/>
      <c r="I190" s="83"/>
      <c r="J190" s="81"/>
      <c r="K190" s="83"/>
      <c r="L190" s="83"/>
      <c r="M190" s="83"/>
      <c r="N190" s="83"/>
      <c r="O190" s="83"/>
      <c r="P190" s="83"/>
      <c r="Q190" s="83"/>
      <c r="R190" s="83"/>
      <c r="S190" s="83"/>
      <c r="T190" s="83"/>
      <c r="U190" s="83"/>
      <c r="V190" s="83"/>
      <c r="W190" s="83"/>
      <c r="X190" s="83"/>
      <c r="Y190" s="83"/>
      <c r="Z190" s="168"/>
      <c r="AA190" s="267"/>
      <c r="AB190" s="83"/>
      <c r="AC190" s="264"/>
      <c r="AD190" s="81"/>
      <c r="AE190" s="83"/>
      <c r="AF190" s="83"/>
      <c r="AG190" s="83"/>
      <c r="AH190" s="83"/>
      <c r="AI190" s="83">
        <v>24</v>
      </c>
      <c r="AJ190" s="83"/>
      <c r="AK190" s="83"/>
      <c r="AL190" s="83"/>
      <c r="AM190" s="83"/>
      <c r="AN190" s="83"/>
      <c r="AO190" s="83"/>
      <c r="AP190" s="83"/>
      <c r="AQ190" s="83"/>
      <c r="AR190" s="83"/>
      <c r="AS190" s="83"/>
      <c r="AT190" s="83"/>
      <c r="AU190" s="83"/>
      <c r="AV190" s="83"/>
      <c r="AW190" s="264"/>
      <c r="AX190" s="168"/>
      <c r="AY190" s="493"/>
      <c r="AZ190" s="295">
        <f t="shared" si="4"/>
        <v>34</v>
      </c>
      <c r="BA190" s="269">
        <f t="shared" si="5"/>
        <v>1</v>
      </c>
    </row>
    <row r="191" spans="1:53" ht="18.75" customHeight="1" x14ac:dyDescent="0.25">
      <c r="A191" s="176" t="s">
        <v>774</v>
      </c>
      <c r="B191" s="306" t="s">
        <v>629</v>
      </c>
      <c r="C191" s="289" t="s">
        <v>927</v>
      </c>
      <c r="D191" s="289" t="s">
        <v>520</v>
      </c>
      <c r="E191" s="279">
        <v>2012</v>
      </c>
      <c r="F191" s="311" t="s">
        <v>516</v>
      </c>
      <c r="G191" s="358"/>
      <c r="H191" s="283"/>
      <c r="I191" s="84"/>
      <c r="J191" s="82"/>
      <c r="K191" s="84"/>
      <c r="L191" s="84"/>
      <c r="M191" s="84"/>
      <c r="N191" s="84"/>
      <c r="O191" s="84"/>
      <c r="P191" s="84"/>
      <c r="Q191" s="84"/>
      <c r="R191" s="84"/>
      <c r="S191" s="84"/>
      <c r="T191" s="84"/>
      <c r="U191" s="84"/>
      <c r="V191" s="84">
        <v>21</v>
      </c>
      <c r="W191" s="84"/>
      <c r="X191" s="84"/>
      <c r="Y191" s="84"/>
      <c r="Z191" s="169"/>
      <c r="AA191" s="283"/>
      <c r="AB191" s="84"/>
      <c r="AC191" s="265"/>
      <c r="AD191" s="82"/>
      <c r="AE191" s="84"/>
      <c r="AF191" s="84"/>
      <c r="AG191" s="84"/>
      <c r="AH191" s="84"/>
      <c r="AI191" s="84"/>
      <c r="AJ191" s="84"/>
      <c r="AK191" s="84"/>
      <c r="AL191" s="84"/>
      <c r="AM191" s="84"/>
      <c r="AN191" s="84"/>
      <c r="AO191" s="84"/>
      <c r="AP191" s="84"/>
      <c r="AQ191" s="84"/>
      <c r="AR191" s="84"/>
      <c r="AS191" s="84"/>
      <c r="AT191" s="84"/>
      <c r="AU191" s="84"/>
      <c r="AV191" s="84"/>
      <c r="AW191" s="265"/>
      <c r="AX191" s="169"/>
      <c r="AY191" s="87"/>
      <c r="AZ191" s="295">
        <f t="shared" si="4"/>
        <v>31</v>
      </c>
      <c r="BA191" s="269">
        <f t="shared" si="5"/>
        <v>1</v>
      </c>
    </row>
    <row r="192" spans="1:53" ht="15.75" hidden="1" x14ac:dyDescent="0.25">
      <c r="A192" s="176" t="s">
        <v>1058</v>
      </c>
      <c r="B192" s="297" t="s">
        <v>376</v>
      </c>
      <c r="C192" s="175" t="s">
        <v>390</v>
      </c>
      <c r="D192" s="175" t="s">
        <v>391</v>
      </c>
      <c r="E192" s="277">
        <v>2011</v>
      </c>
      <c r="F192" s="287" t="s">
        <v>515</v>
      </c>
      <c r="G192" s="357"/>
      <c r="H192" s="267"/>
      <c r="I192" s="83"/>
      <c r="J192" s="81"/>
      <c r="K192" s="83"/>
      <c r="L192" s="83"/>
      <c r="M192" s="83"/>
      <c r="N192" s="83"/>
      <c r="O192" s="83"/>
      <c r="P192" s="83"/>
      <c r="Q192" s="83"/>
      <c r="R192" s="83"/>
      <c r="S192" s="83"/>
      <c r="T192" s="83"/>
      <c r="U192" s="83"/>
      <c r="V192" s="83"/>
      <c r="W192" s="83"/>
      <c r="X192" s="83"/>
      <c r="Y192" s="83"/>
      <c r="Z192" s="168"/>
      <c r="AA192" s="267"/>
      <c r="AB192" s="83"/>
      <c r="AC192" s="264"/>
      <c r="AD192" s="81"/>
      <c r="AE192" s="83"/>
      <c r="AF192" s="83"/>
      <c r="AG192" s="83"/>
      <c r="AH192" s="83"/>
      <c r="AI192" s="83"/>
      <c r="AJ192" s="83"/>
      <c r="AK192" s="83"/>
      <c r="AL192" s="83"/>
      <c r="AM192" s="83"/>
      <c r="AN192" s="83"/>
      <c r="AO192" s="83"/>
      <c r="AP192" s="83"/>
      <c r="AQ192" s="83"/>
      <c r="AR192" s="83"/>
      <c r="AS192" s="83"/>
      <c r="AT192" s="83"/>
      <c r="AU192" s="83"/>
      <c r="AV192" s="83"/>
      <c r="AW192" s="264"/>
      <c r="AX192" s="168"/>
      <c r="AY192" s="493"/>
      <c r="AZ192" s="295">
        <f t="shared" si="4"/>
        <v>0</v>
      </c>
      <c r="BA192" s="269">
        <f t="shared" si="5"/>
        <v>0</v>
      </c>
    </row>
    <row r="193" spans="1:53" ht="15.75" hidden="1" x14ac:dyDescent="0.25">
      <c r="A193" s="176" t="s">
        <v>775</v>
      </c>
      <c r="B193" s="297" t="s">
        <v>701</v>
      </c>
      <c r="C193" s="175" t="s">
        <v>70</v>
      </c>
      <c r="D193" s="175" t="s">
        <v>155</v>
      </c>
      <c r="E193" s="277">
        <v>2015</v>
      </c>
      <c r="F193" s="287" t="s">
        <v>515</v>
      </c>
      <c r="G193" s="357"/>
      <c r="H193" s="267"/>
      <c r="I193" s="83"/>
      <c r="J193" s="81"/>
      <c r="K193" s="83"/>
      <c r="L193" s="83"/>
      <c r="M193" s="83"/>
      <c r="N193" s="83"/>
      <c r="O193" s="83"/>
      <c r="P193" s="83"/>
      <c r="Q193" s="83"/>
      <c r="R193" s="83"/>
      <c r="S193" s="83"/>
      <c r="T193" s="83"/>
      <c r="U193" s="83"/>
      <c r="V193" s="83"/>
      <c r="W193" s="83"/>
      <c r="X193" s="83"/>
      <c r="Y193" s="83"/>
      <c r="Z193" s="168"/>
      <c r="AA193" s="267"/>
      <c r="AB193" s="83"/>
      <c r="AC193" s="264"/>
      <c r="AD193" s="81"/>
      <c r="AE193" s="83"/>
      <c r="AF193" s="83"/>
      <c r="AG193" s="83"/>
      <c r="AH193" s="83"/>
      <c r="AI193" s="83"/>
      <c r="AJ193" s="83"/>
      <c r="AK193" s="83"/>
      <c r="AL193" s="83"/>
      <c r="AM193" s="83"/>
      <c r="AN193" s="83"/>
      <c r="AO193" s="83"/>
      <c r="AP193" s="83"/>
      <c r="AQ193" s="83"/>
      <c r="AR193" s="83"/>
      <c r="AS193" s="83"/>
      <c r="AT193" s="83"/>
      <c r="AU193" s="83"/>
      <c r="AV193" s="83"/>
      <c r="AW193" s="264"/>
      <c r="AX193" s="168"/>
      <c r="AY193" s="493"/>
      <c r="AZ193" s="295">
        <f t="shared" si="4"/>
        <v>0</v>
      </c>
      <c r="BA193" s="269">
        <f t="shared" si="5"/>
        <v>0</v>
      </c>
    </row>
    <row r="194" spans="1:53" ht="15.75" hidden="1" x14ac:dyDescent="0.25">
      <c r="A194" s="176" t="s">
        <v>776</v>
      </c>
      <c r="B194" s="297" t="s">
        <v>701</v>
      </c>
      <c r="C194" s="175" t="s">
        <v>702</v>
      </c>
      <c r="D194" s="175" t="s">
        <v>81</v>
      </c>
      <c r="E194" s="277">
        <v>2012</v>
      </c>
      <c r="F194" s="287" t="s">
        <v>515</v>
      </c>
      <c r="G194" s="357"/>
      <c r="H194" s="267"/>
      <c r="I194" s="83"/>
      <c r="J194" s="81"/>
      <c r="K194" s="83"/>
      <c r="L194" s="83"/>
      <c r="M194" s="83"/>
      <c r="N194" s="83"/>
      <c r="O194" s="83"/>
      <c r="P194" s="83"/>
      <c r="Q194" s="83"/>
      <c r="R194" s="83"/>
      <c r="S194" s="83"/>
      <c r="T194" s="83"/>
      <c r="U194" s="83"/>
      <c r="V194" s="83"/>
      <c r="W194" s="83"/>
      <c r="X194" s="83"/>
      <c r="Y194" s="83"/>
      <c r="Z194" s="168"/>
      <c r="AA194" s="267"/>
      <c r="AB194" s="83"/>
      <c r="AC194" s="264"/>
      <c r="AD194" s="81"/>
      <c r="AE194" s="83"/>
      <c r="AF194" s="83"/>
      <c r="AG194" s="83"/>
      <c r="AH194" s="83"/>
      <c r="AI194" s="83"/>
      <c r="AJ194" s="83"/>
      <c r="AK194" s="83"/>
      <c r="AL194" s="83"/>
      <c r="AM194" s="83"/>
      <c r="AN194" s="83"/>
      <c r="AO194" s="83"/>
      <c r="AP194" s="83"/>
      <c r="AQ194" s="83"/>
      <c r="AR194" s="83"/>
      <c r="AS194" s="83"/>
      <c r="AT194" s="83"/>
      <c r="AU194" s="83"/>
      <c r="AV194" s="83"/>
      <c r="AW194" s="264"/>
      <c r="AX194" s="168"/>
      <c r="AY194" s="493"/>
      <c r="AZ194" s="295">
        <f t="shared" si="4"/>
        <v>0</v>
      </c>
      <c r="BA194" s="269">
        <f t="shared" si="5"/>
        <v>0</v>
      </c>
    </row>
    <row r="195" spans="1:53" ht="15.75" hidden="1" x14ac:dyDescent="0.25">
      <c r="A195" s="176" t="s">
        <v>777</v>
      </c>
      <c r="B195" s="297" t="s">
        <v>11</v>
      </c>
      <c r="C195" s="175" t="s">
        <v>513</v>
      </c>
      <c r="D195" s="175" t="s">
        <v>128</v>
      </c>
      <c r="E195" s="277">
        <v>2008</v>
      </c>
      <c r="F195" s="287" t="s">
        <v>515</v>
      </c>
      <c r="G195" s="357"/>
      <c r="H195" s="267"/>
      <c r="I195" s="83"/>
      <c r="J195" s="81"/>
      <c r="K195" s="83"/>
      <c r="L195" s="83"/>
      <c r="M195" s="83"/>
      <c r="N195" s="83"/>
      <c r="O195" s="83"/>
      <c r="P195" s="83"/>
      <c r="Q195" s="83"/>
      <c r="R195" s="83"/>
      <c r="S195" s="83"/>
      <c r="T195" s="83"/>
      <c r="U195" s="83"/>
      <c r="V195" s="83"/>
      <c r="W195" s="83"/>
      <c r="X195" s="83"/>
      <c r="Y195" s="83"/>
      <c r="Z195" s="168"/>
      <c r="AA195" s="283"/>
      <c r="AB195" s="84"/>
      <c r="AC195" s="265"/>
      <c r="AD195" s="82"/>
      <c r="AE195" s="84"/>
      <c r="AF195" s="84"/>
      <c r="AG195" s="84"/>
      <c r="AH195" s="84"/>
      <c r="AI195" s="84"/>
      <c r="AJ195" s="84"/>
      <c r="AK195" s="84"/>
      <c r="AL195" s="84"/>
      <c r="AM195" s="84"/>
      <c r="AN195" s="84"/>
      <c r="AO195" s="84"/>
      <c r="AP195" s="84"/>
      <c r="AQ195" s="84"/>
      <c r="AR195" s="84"/>
      <c r="AS195" s="84"/>
      <c r="AT195" s="84"/>
      <c r="AU195" s="84"/>
      <c r="AV195" s="84"/>
      <c r="AW195" s="265"/>
      <c r="AX195" s="169"/>
      <c r="AY195" s="87"/>
      <c r="AZ195" s="295">
        <f t="shared" si="4"/>
        <v>0</v>
      </c>
      <c r="BA195" s="269">
        <f t="shared" si="5"/>
        <v>0</v>
      </c>
    </row>
    <row r="196" spans="1:53" ht="15.75" hidden="1" x14ac:dyDescent="0.25">
      <c r="A196" s="176" t="s">
        <v>778</v>
      </c>
      <c r="B196" s="297" t="s">
        <v>11</v>
      </c>
      <c r="C196" s="175" t="s">
        <v>517</v>
      </c>
      <c r="D196" s="175" t="s">
        <v>75</v>
      </c>
      <c r="E196" s="277">
        <v>2013</v>
      </c>
      <c r="F196" s="287" t="s">
        <v>515</v>
      </c>
      <c r="G196" s="357"/>
      <c r="H196" s="267"/>
      <c r="I196" s="83"/>
      <c r="J196" s="81"/>
      <c r="K196" s="83"/>
      <c r="L196" s="83"/>
      <c r="M196" s="83"/>
      <c r="N196" s="83"/>
      <c r="O196" s="83"/>
      <c r="P196" s="83"/>
      <c r="Q196" s="83"/>
      <c r="R196" s="83"/>
      <c r="S196" s="83"/>
      <c r="T196" s="83"/>
      <c r="U196" s="83"/>
      <c r="V196" s="83"/>
      <c r="W196" s="83"/>
      <c r="X196" s="83"/>
      <c r="Y196" s="83"/>
      <c r="Z196" s="168"/>
      <c r="AA196" s="267"/>
      <c r="AB196" s="83"/>
      <c r="AC196" s="264"/>
      <c r="AD196" s="81"/>
      <c r="AE196" s="83"/>
      <c r="AF196" s="83"/>
      <c r="AG196" s="83"/>
      <c r="AH196" s="83"/>
      <c r="AI196" s="83"/>
      <c r="AJ196" s="83"/>
      <c r="AK196" s="83"/>
      <c r="AL196" s="83"/>
      <c r="AM196" s="83"/>
      <c r="AN196" s="83"/>
      <c r="AO196" s="83"/>
      <c r="AP196" s="83"/>
      <c r="AQ196" s="83"/>
      <c r="AR196" s="83"/>
      <c r="AS196" s="83"/>
      <c r="AT196" s="83"/>
      <c r="AU196" s="83"/>
      <c r="AV196" s="83"/>
      <c r="AW196" s="264"/>
      <c r="AX196" s="168"/>
      <c r="AY196" s="493"/>
      <c r="AZ196" s="295">
        <f t="shared" si="4"/>
        <v>0</v>
      </c>
      <c r="BA196" s="269">
        <f t="shared" si="5"/>
        <v>0</v>
      </c>
    </row>
    <row r="197" spans="1:53" ht="15.75" hidden="1" x14ac:dyDescent="0.25">
      <c r="A197" s="176" t="s">
        <v>779</v>
      </c>
      <c r="B197" s="297" t="s">
        <v>11</v>
      </c>
      <c r="C197" s="175" t="s">
        <v>755</v>
      </c>
      <c r="D197" s="175" t="s">
        <v>115</v>
      </c>
      <c r="E197" s="277">
        <v>2011</v>
      </c>
      <c r="F197" s="296" t="s">
        <v>516</v>
      </c>
      <c r="G197" s="357"/>
      <c r="H197" s="267"/>
      <c r="I197" s="83"/>
      <c r="J197" s="81"/>
      <c r="K197" s="83"/>
      <c r="L197" s="83"/>
      <c r="M197" s="83"/>
      <c r="N197" s="83"/>
      <c r="O197" s="83"/>
      <c r="P197" s="83"/>
      <c r="Q197" s="83"/>
      <c r="R197" s="83"/>
      <c r="S197" s="83"/>
      <c r="T197" s="83"/>
      <c r="U197" s="83"/>
      <c r="V197" s="83"/>
      <c r="W197" s="83"/>
      <c r="X197" s="83"/>
      <c r="Y197" s="83"/>
      <c r="Z197" s="168"/>
      <c r="AA197" s="267"/>
      <c r="AB197" s="83"/>
      <c r="AC197" s="264"/>
      <c r="AD197" s="81"/>
      <c r="AE197" s="83"/>
      <c r="AF197" s="83"/>
      <c r="AG197" s="83"/>
      <c r="AH197" s="83"/>
      <c r="AI197" s="83"/>
      <c r="AJ197" s="83"/>
      <c r="AK197" s="83"/>
      <c r="AL197" s="83"/>
      <c r="AM197" s="83"/>
      <c r="AN197" s="83"/>
      <c r="AO197" s="83"/>
      <c r="AP197" s="83"/>
      <c r="AQ197" s="83"/>
      <c r="AR197" s="83"/>
      <c r="AS197" s="83"/>
      <c r="AT197" s="83"/>
      <c r="AU197" s="83"/>
      <c r="AV197" s="83"/>
      <c r="AW197" s="264"/>
      <c r="AX197" s="168"/>
      <c r="AY197" s="493"/>
      <c r="AZ197" s="295">
        <f t="shared" ref="AZ197:AZ252" si="6">SUM(G197:AX197)+(BA197*10)</f>
        <v>0</v>
      </c>
      <c r="BA197" s="269">
        <f t="shared" ref="BA197:BA252" si="7">COUNTA(G197:AX197)+(AY197/10)</f>
        <v>0</v>
      </c>
    </row>
    <row r="198" spans="1:53" ht="15.75" hidden="1" x14ac:dyDescent="0.25">
      <c r="A198" s="176" t="s">
        <v>780</v>
      </c>
      <c r="B198" s="297" t="s">
        <v>23</v>
      </c>
      <c r="C198" s="175" t="s">
        <v>595</v>
      </c>
      <c r="D198" s="175" t="s">
        <v>596</v>
      </c>
      <c r="E198" s="277">
        <v>2012</v>
      </c>
      <c r="F198" s="296" t="s">
        <v>516</v>
      </c>
      <c r="G198" s="357"/>
      <c r="H198" s="267"/>
      <c r="I198" s="83"/>
      <c r="J198" s="81"/>
      <c r="K198" s="83"/>
      <c r="L198" s="83"/>
      <c r="M198" s="83"/>
      <c r="N198" s="83"/>
      <c r="O198" s="83"/>
      <c r="P198" s="83"/>
      <c r="Q198" s="83"/>
      <c r="R198" s="83"/>
      <c r="S198" s="83"/>
      <c r="T198" s="83"/>
      <c r="U198" s="83"/>
      <c r="V198" s="83"/>
      <c r="W198" s="83"/>
      <c r="X198" s="83"/>
      <c r="Y198" s="83"/>
      <c r="Z198" s="168"/>
      <c r="AA198" s="267"/>
      <c r="AB198" s="83"/>
      <c r="AC198" s="264"/>
      <c r="AD198" s="81"/>
      <c r="AE198" s="83"/>
      <c r="AF198" s="83"/>
      <c r="AG198" s="83"/>
      <c r="AH198" s="83"/>
      <c r="AI198" s="83"/>
      <c r="AJ198" s="83"/>
      <c r="AK198" s="83"/>
      <c r="AL198" s="83"/>
      <c r="AM198" s="83"/>
      <c r="AN198" s="83"/>
      <c r="AO198" s="83"/>
      <c r="AP198" s="83"/>
      <c r="AQ198" s="83"/>
      <c r="AR198" s="83"/>
      <c r="AS198" s="83"/>
      <c r="AT198" s="83"/>
      <c r="AU198" s="83"/>
      <c r="AV198" s="83"/>
      <c r="AW198" s="264"/>
      <c r="AX198" s="168"/>
      <c r="AY198" s="493"/>
      <c r="AZ198" s="295">
        <f t="shared" si="6"/>
        <v>0</v>
      </c>
      <c r="BA198" s="269">
        <f t="shared" si="7"/>
        <v>0</v>
      </c>
    </row>
    <row r="199" spans="1:53" ht="15.75" hidden="1" x14ac:dyDescent="0.25">
      <c r="A199" s="176" t="s">
        <v>781</v>
      </c>
      <c r="B199" s="297" t="s">
        <v>23</v>
      </c>
      <c r="C199" s="175" t="s">
        <v>557</v>
      </c>
      <c r="D199" s="175" t="s">
        <v>179</v>
      </c>
      <c r="E199" s="277">
        <v>2011</v>
      </c>
      <c r="F199" s="287" t="s">
        <v>515</v>
      </c>
      <c r="G199" s="358"/>
      <c r="H199" s="283"/>
      <c r="I199" s="84"/>
      <c r="J199" s="82"/>
      <c r="K199" s="84"/>
      <c r="L199" s="84"/>
      <c r="M199" s="84"/>
      <c r="N199" s="84"/>
      <c r="O199" s="84"/>
      <c r="P199" s="84"/>
      <c r="Q199" s="84"/>
      <c r="R199" s="84"/>
      <c r="S199" s="84"/>
      <c r="T199" s="84"/>
      <c r="U199" s="84"/>
      <c r="V199" s="84"/>
      <c r="W199" s="84"/>
      <c r="X199" s="84"/>
      <c r="Y199" s="84"/>
      <c r="Z199" s="169"/>
      <c r="AA199" s="283"/>
      <c r="AB199" s="84"/>
      <c r="AC199" s="264"/>
      <c r="AD199" s="82"/>
      <c r="AE199" s="84"/>
      <c r="AF199" s="84"/>
      <c r="AG199" s="84"/>
      <c r="AH199" s="84"/>
      <c r="AI199" s="84"/>
      <c r="AJ199" s="84"/>
      <c r="AK199" s="84"/>
      <c r="AL199" s="84"/>
      <c r="AM199" s="84"/>
      <c r="AN199" s="84"/>
      <c r="AO199" s="84"/>
      <c r="AP199" s="84"/>
      <c r="AQ199" s="84"/>
      <c r="AR199" s="84"/>
      <c r="AS199" s="84"/>
      <c r="AT199" s="84"/>
      <c r="AU199" s="84"/>
      <c r="AV199" s="84"/>
      <c r="AW199" s="265"/>
      <c r="AX199" s="169"/>
      <c r="AY199" s="87"/>
      <c r="AZ199" s="295">
        <f t="shared" si="6"/>
        <v>0</v>
      </c>
      <c r="BA199" s="269">
        <f t="shared" si="7"/>
        <v>0</v>
      </c>
    </row>
    <row r="200" spans="1:53" ht="15.75" hidden="1" x14ac:dyDescent="0.25">
      <c r="A200" s="176" t="s">
        <v>782</v>
      </c>
      <c r="B200" s="297" t="s">
        <v>23</v>
      </c>
      <c r="C200" s="175" t="s">
        <v>597</v>
      </c>
      <c r="D200" s="175" t="s">
        <v>139</v>
      </c>
      <c r="E200" s="277">
        <v>2011</v>
      </c>
      <c r="F200" s="287" t="s">
        <v>515</v>
      </c>
      <c r="G200" s="357"/>
      <c r="H200" s="267"/>
      <c r="I200" s="83"/>
      <c r="J200" s="81"/>
      <c r="K200" s="83"/>
      <c r="L200" s="83"/>
      <c r="M200" s="83"/>
      <c r="N200" s="83"/>
      <c r="O200" s="83"/>
      <c r="P200" s="83"/>
      <c r="Q200" s="83"/>
      <c r="R200" s="83"/>
      <c r="S200" s="83"/>
      <c r="T200" s="83"/>
      <c r="U200" s="83"/>
      <c r="V200" s="83"/>
      <c r="W200" s="83"/>
      <c r="X200" s="83"/>
      <c r="Y200" s="83"/>
      <c r="Z200" s="168"/>
      <c r="AA200" s="267"/>
      <c r="AB200" s="83"/>
      <c r="AC200" s="264"/>
      <c r="AD200" s="81"/>
      <c r="AE200" s="83"/>
      <c r="AF200" s="83"/>
      <c r="AG200" s="83"/>
      <c r="AH200" s="83"/>
      <c r="AI200" s="83"/>
      <c r="AJ200" s="83"/>
      <c r="AK200" s="83"/>
      <c r="AL200" s="83"/>
      <c r="AM200" s="83"/>
      <c r="AN200" s="83"/>
      <c r="AO200" s="83"/>
      <c r="AP200" s="83"/>
      <c r="AQ200" s="83"/>
      <c r="AR200" s="83"/>
      <c r="AS200" s="83"/>
      <c r="AT200" s="83"/>
      <c r="AU200" s="83"/>
      <c r="AV200" s="83"/>
      <c r="AW200" s="264"/>
      <c r="AX200" s="168"/>
      <c r="AY200" s="493"/>
      <c r="AZ200" s="295">
        <f t="shared" si="6"/>
        <v>0</v>
      </c>
      <c r="BA200" s="269">
        <f t="shared" si="7"/>
        <v>0</v>
      </c>
    </row>
    <row r="201" spans="1:53" ht="15.75" x14ac:dyDescent="0.25">
      <c r="A201" s="176" t="s">
        <v>783</v>
      </c>
      <c r="B201" s="297" t="s">
        <v>71</v>
      </c>
      <c r="C201" s="175" t="s">
        <v>122</v>
      </c>
      <c r="D201" s="175" t="s">
        <v>123</v>
      </c>
      <c r="E201" s="277">
        <v>2010</v>
      </c>
      <c r="F201" s="287" t="s">
        <v>515</v>
      </c>
      <c r="G201" s="357"/>
      <c r="H201" s="267"/>
      <c r="I201" s="83"/>
      <c r="J201" s="81"/>
      <c r="K201" s="83"/>
      <c r="L201" s="83"/>
      <c r="M201" s="83"/>
      <c r="N201" s="83"/>
      <c r="O201" s="83"/>
      <c r="P201" s="83"/>
      <c r="Q201" s="83"/>
      <c r="R201" s="83"/>
      <c r="S201" s="83"/>
      <c r="T201" s="83"/>
      <c r="U201" s="83"/>
      <c r="V201" s="83"/>
      <c r="W201" s="83"/>
      <c r="X201" s="83"/>
      <c r="Y201" s="83"/>
      <c r="Z201" s="168"/>
      <c r="AA201" s="267"/>
      <c r="AB201" s="83"/>
      <c r="AC201" s="264"/>
      <c r="AD201" s="81"/>
      <c r="AE201" s="83"/>
      <c r="AF201" s="83"/>
      <c r="AG201" s="83"/>
      <c r="AH201" s="83"/>
      <c r="AI201" s="83"/>
      <c r="AJ201" s="83"/>
      <c r="AK201" s="83"/>
      <c r="AL201" s="83"/>
      <c r="AM201" s="83"/>
      <c r="AN201" s="83"/>
      <c r="AO201" s="83"/>
      <c r="AP201" s="83"/>
      <c r="AQ201" s="83"/>
      <c r="AR201" s="83"/>
      <c r="AS201" s="83"/>
      <c r="AT201" s="83"/>
      <c r="AU201" s="83"/>
      <c r="AV201" s="83"/>
      <c r="AW201" s="264"/>
      <c r="AX201" s="168"/>
      <c r="AY201" s="493">
        <v>30</v>
      </c>
      <c r="AZ201" s="295">
        <f t="shared" si="6"/>
        <v>30</v>
      </c>
      <c r="BA201" s="269">
        <f t="shared" si="7"/>
        <v>3</v>
      </c>
    </row>
    <row r="202" spans="1:53" ht="15.75" x14ac:dyDescent="0.25">
      <c r="A202" s="176" t="s">
        <v>784</v>
      </c>
      <c r="B202" s="297" t="s">
        <v>71</v>
      </c>
      <c r="C202" s="175" t="s">
        <v>418</v>
      </c>
      <c r="D202" s="175" t="s">
        <v>83</v>
      </c>
      <c r="E202" s="277">
        <v>2011</v>
      </c>
      <c r="F202" s="287" t="s">
        <v>515</v>
      </c>
      <c r="G202" s="357"/>
      <c r="H202" s="267"/>
      <c r="I202" s="83"/>
      <c r="J202" s="81"/>
      <c r="K202" s="83"/>
      <c r="L202" s="83"/>
      <c r="M202" s="83"/>
      <c r="N202" s="83"/>
      <c r="O202" s="83"/>
      <c r="P202" s="83"/>
      <c r="Q202" s="83"/>
      <c r="R202" s="83"/>
      <c r="S202" s="83"/>
      <c r="T202" s="83"/>
      <c r="U202" s="83"/>
      <c r="V202" s="83"/>
      <c r="W202" s="83"/>
      <c r="X202" s="83"/>
      <c r="Y202" s="83"/>
      <c r="Z202" s="168"/>
      <c r="AA202" s="267"/>
      <c r="AB202" s="83"/>
      <c r="AC202" s="264"/>
      <c r="AD202" s="81"/>
      <c r="AE202" s="83"/>
      <c r="AF202" s="83"/>
      <c r="AG202" s="83"/>
      <c r="AH202" s="83"/>
      <c r="AI202" s="83"/>
      <c r="AJ202" s="83"/>
      <c r="AK202" s="83"/>
      <c r="AL202" s="83"/>
      <c r="AM202" s="83"/>
      <c r="AN202" s="83"/>
      <c r="AO202" s="83"/>
      <c r="AP202" s="83"/>
      <c r="AQ202" s="83"/>
      <c r="AR202" s="83"/>
      <c r="AS202" s="83"/>
      <c r="AT202" s="83"/>
      <c r="AU202" s="83"/>
      <c r="AV202" s="83"/>
      <c r="AW202" s="264"/>
      <c r="AX202" s="168"/>
      <c r="AY202" s="493">
        <v>30</v>
      </c>
      <c r="AZ202" s="295">
        <f t="shared" si="6"/>
        <v>30</v>
      </c>
      <c r="BA202" s="269">
        <f t="shared" si="7"/>
        <v>3</v>
      </c>
    </row>
    <row r="203" spans="1:53" ht="15.75" x14ac:dyDescent="0.25">
      <c r="A203" s="176" t="s">
        <v>785</v>
      </c>
      <c r="B203" s="297" t="s">
        <v>13</v>
      </c>
      <c r="C203" s="175" t="s">
        <v>387</v>
      </c>
      <c r="D203" s="175" t="s">
        <v>484</v>
      </c>
      <c r="E203" s="277">
        <v>2013</v>
      </c>
      <c r="F203" s="287" t="s">
        <v>515</v>
      </c>
      <c r="G203" s="357"/>
      <c r="H203" s="267"/>
      <c r="I203" s="83"/>
      <c r="J203" s="81"/>
      <c r="K203" s="83"/>
      <c r="L203" s="83"/>
      <c r="M203" s="83"/>
      <c r="N203" s="83"/>
      <c r="O203" s="83"/>
      <c r="P203" s="83"/>
      <c r="Q203" s="83"/>
      <c r="R203" s="83"/>
      <c r="S203" s="83"/>
      <c r="T203" s="83"/>
      <c r="U203" s="83"/>
      <c r="V203" s="83"/>
      <c r="W203" s="83"/>
      <c r="X203" s="83"/>
      <c r="Y203" s="83"/>
      <c r="Z203" s="168"/>
      <c r="AA203" s="267"/>
      <c r="AB203" s="83"/>
      <c r="AC203" s="264"/>
      <c r="AD203" s="81"/>
      <c r="AE203" s="83"/>
      <c r="AF203" s="83"/>
      <c r="AG203" s="83"/>
      <c r="AH203" s="83"/>
      <c r="AI203" s="83"/>
      <c r="AJ203" s="83"/>
      <c r="AK203" s="83"/>
      <c r="AL203" s="83"/>
      <c r="AM203" s="83"/>
      <c r="AN203" s="83"/>
      <c r="AO203" s="83"/>
      <c r="AP203" s="83"/>
      <c r="AQ203" s="83"/>
      <c r="AR203" s="83"/>
      <c r="AS203" s="83"/>
      <c r="AT203" s="83"/>
      <c r="AU203" s="83"/>
      <c r="AV203" s="83"/>
      <c r="AW203" s="264"/>
      <c r="AX203" s="168"/>
      <c r="AY203" s="493">
        <v>30</v>
      </c>
      <c r="AZ203" s="295">
        <f t="shared" si="6"/>
        <v>30</v>
      </c>
      <c r="BA203" s="269">
        <f t="shared" si="7"/>
        <v>3</v>
      </c>
    </row>
    <row r="204" spans="1:53" ht="15.75" customHeight="1" x14ac:dyDescent="0.25">
      <c r="A204" s="176" t="s">
        <v>786</v>
      </c>
      <c r="B204" s="166" t="s">
        <v>71</v>
      </c>
      <c r="C204" s="28" t="s">
        <v>124</v>
      </c>
      <c r="D204" s="28" t="s">
        <v>917</v>
      </c>
      <c r="E204" s="264">
        <v>2014</v>
      </c>
      <c r="F204" s="287"/>
      <c r="G204" s="358"/>
      <c r="H204" s="283"/>
      <c r="I204" s="84"/>
      <c r="J204" s="82"/>
      <c r="K204" s="84"/>
      <c r="L204" s="84"/>
      <c r="M204" s="84"/>
      <c r="N204" s="84"/>
      <c r="O204" s="84"/>
      <c r="P204" s="84"/>
      <c r="Q204" s="84"/>
      <c r="R204" s="84"/>
      <c r="S204" s="84"/>
      <c r="T204" s="84"/>
      <c r="U204" s="84"/>
      <c r="V204" s="84"/>
      <c r="W204" s="84"/>
      <c r="X204" s="84"/>
      <c r="Y204" s="84"/>
      <c r="Z204" s="169"/>
      <c r="AA204" s="283"/>
      <c r="AB204" s="84"/>
      <c r="AC204" s="265"/>
      <c r="AD204" s="82"/>
      <c r="AE204" s="84"/>
      <c r="AF204" s="84"/>
      <c r="AG204" s="84"/>
      <c r="AH204" s="84"/>
      <c r="AI204" s="84"/>
      <c r="AJ204" s="84"/>
      <c r="AK204" s="84"/>
      <c r="AL204" s="84"/>
      <c r="AM204" s="84"/>
      <c r="AN204" s="84"/>
      <c r="AO204" s="84"/>
      <c r="AP204" s="84"/>
      <c r="AQ204" s="84"/>
      <c r="AR204" s="84"/>
      <c r="AS204" s="84"/>
      <c r="AT204" s="84"/>
      <c r="AU204" s="84"/>
      <c r="AV204" s="84"/>
      <c r="AW204" s="265"/>
      <c r="AX204" s="169"/>
      <c r="AY204" s="87">
        <v>30</v>
      </c>
      <c r="AZ204" s="295">
        <f t="shared" si="6"/>
        <v>30</v>
      </c>
      <c r="BA204" s="269">
        <f t="shared" si="7"/>
        <v>3</v>
      </c>
    </row>
    <row r="205" spans="1:53" ht="15.75" x14ac:dyDescent="0.25">
      <c r="A205" s="176" t="s">
        <v>789</v>
      </c>
      <c r="B205" s="1293" t="s">
        <v>131</v>
      </c>
      <c r="C205" s="1295" t="s">
        <v>1006</v>
      </c>
      <c r="D205" s="1295" t="s">
        <v>76</v>
      </c>
      <c r="E205" s="728">
        <v>2015</v>
      </c>
      <c r="F205" s="2102" t="s">
        <v>516</v>
      </c>
      <c r="G205" s="361"/>
      <c r="H205" s="303"/>
      <c r="I205" s="304"/>
      <c r="J205" s="305"/>
      <c r="K205" s="304"/>
      <c r="L205" s="304"/>
      <c r="M205" s="304"/>
      <c r="N205" s="304"/>
      <c r="O205" s="304"/>
      <c r="P205" s="304"/>
      <c r="Q205" s="304"/>
      <c r="R205" s="304"/>
      <c r="S205" s="304"/>
      <c r="T205" s="304"/>
      <c r="U205" s="304"/>
      <c r="V205" s="304"/>
      <c r="W205" s="304"/>
      <c r="X205" s="304"/>
      <c r="Y205" s="304"/>
      <c r="Z205" s="889"/>
      <c r="AA205" s="303"/>
      <c r="AB205" s="304"/>
      <c r="AC205" s="309">
        <v>20</v>
      </c>
      <c r="AD205" s="305"/>
      <c r="AE205" s="304"/>
      <c r="AF205" s="304"/>
      <c r="AG205" s="304"/>
      <c r="AH205" s="304"/>
      <c r="AI205" s="304"/>
      <c r="AJ205" s="304"/>
      <c r="AK205" s="304"/>
      <c r="AL205" s="304"/>
      <c r="AM205" s="304"/>
      <c r="AN205" s="304"/>
      <c r="AO205" s="304"/>
      <c r="AP205" s="304"/>
      <c r="AQ205" s="304"/>
      <c r="AR205" s="304"/>
      <c r="AS205" s="304"/>
      <c r="AT205" s="304"/>
      <c r="AU205" s="304"/>
      <c r="AV205" s="304"/>
      <c r="AW205" s="309"/>
      <c r="AX205" s="889"/>
      <c r="AY205" s="890"/>
      <c r="AZ205" s="1581">
        <f t="shared" si="6"/>
        <v>30</v>
      </c>
      <c r="BA205" s="269">
        <f t="shared" si="7"/>
        <v>1</v>
      </c>
    </row>
    <row r="206" spans="1:53" ht="15.75" x14ac:dyDescent="0.25">
      <c r="A206" s="176" t="s">
        <v>790</v>
      </c>
      <c r="B206" s="166" t="s">
        <v>71</v>
      </c>
      <c r="C206" s="28" t="s">
        <v>765</v>
      </c>
      <c r="D206" s="28" t="s">
        <v>766</v>
      </c>
      <c r="E206" s="264">
        <v>2009</v>
      </c>
      <c r="F206" s="287" t="s">
        <v>515</v>
      </c>
      <c r="G206" s="357"/>
      <c r="H206" s="267"/>
      <c r="I206" s="83"/>
      <c r="J206" s="81"/>
      <c r="K206" s="83"/>
      <c r="L206" s="83"/>
      <c r="M206" s="83"/>
      <c r="N206" s="83"/>
      <c r="O206" s="83"/>
      <c r="P206" s="83"/>
      <c r="Q206" s="83"/>
      <c r="R206" s="83"/>
      <c r="S206" s="83"/>
      <c r="T206" s="83"/>
      <c r="U206" s="83"/>
      <c r="V206" s="83"/>
      <c r="W206" s="83"/>
      <c r="X206" s="83"/>
      <c r="Y206" s="83"/>
      <c r="Z206" s="168"/>
      <c r="AA206" s="267"/>
      <c r="AB206" s="83"/>
      <c r="AC206" s="264"/>
      <c r="AD206" s="81"/>
      <c r="AE206" s="83"/>
      <c r="AF206" s="83"/>
      <c r="AG206" s="83"/>
      <c r="AH206" s="83"/>
      <c r="AI206" s="83"/>
      <c r="AJ206" s="83"/>
      <c r="AK206" s="83"/>
      <c r="AL206" s="83"/>
      <c r="AM206" s="83"/>
      <c r="AN206" s="83"/>
      <c r="AO206" s="83"/>
      <c r="AP206" s="83"/>
      <c r="AQ206" s="83"/>
      <c r="AR206" s="83"/>
      <c r="AS206" s="83"/>
      <c r="AT206" s="83"/>
      <c r="AU206" s="83"/>
      <c r="AV206" s="83"/>
      <c r="AW206" s="264"/>
      <c r="AX206" s="168"/>
      <c r="AY206" s="493">
        <v>30</v>
      </c>
      <c r="AZ206" s="295">
        <f t="shared" si="6"/>
        <v>30</v>
      </c>
      <c r="BA206" s="269">
        <f t="shared" si="7"/>
        <v>3</v>
      </c>
    </row>
    <row r="207" spans="1:53" ht="15.75" x14ac:dyDescent="0.25">
      <c r="A207" s="176" t="s">
        <v>791</v>
      </c>
      <c r="B207" s="1293" t="s">
        <v>131</v>
      </c>
      <c r="C207" s="1295" t="s">
        <v>633</v>
      </c>
      <c r="D207" s="1295" t="s">
        <v>128</v>
      </c>
      <c r="E207" s="728">
        <v>2014</v>
      </c>
      <c r="F207" s="2102" t="s">
        <v>516</v>
      </c>
      <c r="G207" s="361"/>
      <c r="H207" s="303"/>
      <c r="I207" s="304"/>
      <c r="J207" s="305"/>
      <c r="K207" s="304"/>
      <c r="L207" s="304"/>
      <c r="M207" s="304"/>
      <c r="N207" s="304"/>
      <c r="O207" s="304"/>
      <c r="P207" s="304"/>
      <c r="Q207" s="304"/>
      <c r="R207" s="304"/>
      <c r="S207" s="304"/>
      <c r="T207" s="304"/>
      <c r="U207" s="304"/>
      <c r="V207" s="304"/>
      <c r="W207" s="304"/>
      <c r="X207" s="304"/>
      <c r="Y207" s="304"/>
      <c r="Z207" s="889"/>
      <c r="AA207" s="303"/>
      <c r="AB207" s="304"/>
      <c r="AC207" s="309"/>
      <c r="AD207" s="305"/>
      <c r="AE207" s="304"/>
      <c r="AF207" s="304"/>
      <c r="AG207" s="304"/>
      <c r="AH207" s="304"/>
      <c r="AI207" s="304">
        <v>19</v>
      </c>
      <c r="AJ207" s="304"/>
      <c r="AK207" s="304"/>
      <c r="AL207" s="304"/>
      <c r="AM207" s="304"/>
      <c r="AN207" s="304"/>
      <c r="AO207" s="304"/>
      <c r="AP207" s="304"/>
      <c r="AQ207" s="304"/>
      <c r="AR207" s="304"/>
      <c r="AS207" s="304"/>
      <c r="AT207" s="304"/>
      <c r="AU207" s="304"/>
      <c r="AV207" s="304"/>
      <c r="AW207" s="309"/>
      <c r="AX207" s="889"/>
      <c r="AY207" s="890"/>
      <c r="AZ207" s="1581">
        <f t="shared" si="6"/>
        <v>29</v>
      </c>
      <c r="BA207" s="269">
        <f t="shared" si="7"/>
        <v>1</v>
      </c>
    </row>
    <row r="208" spans="1:53" ht="15.75" x14ac:dyDescent="0.25">
      <c r="A208" s="176" t="s">
        <v>792</v>
      </c>
      <c r="B208" s="297" t="s">
        <v>628</v>
      </c>
      <c r="C208" s="175" t="s">
        <v>926</v>
      </c>
      <c r="D208" s="175" t="s">
        <v>138</v>
      </c>
      <c r="E208" s="277">
        <v>2012</v>
      </c>
      <c r="F208" s="296" t="s">
        <v>516</v>
      </c>
      <c r="G208" s="357"/>
      <c r="H208" s="267"/>
      <c r="I208" s="83"/>
      <c r="J208" s="81"/>
      <c r="K208" s="83"/>
      <c r="L208" s="83"/>
      <c r="M208" s="83"/>
      <c r="N208" s="83"/>
      <c r="O208" s="83"/>
      <c r="P208" s="83"/>
      <c r="Q208" s="83"/>
      <c r="R208" s="83"/>
      <c r="S208" s="83"/>
      <c r="T208" s="83"/>
      <c r="U208" s="83"/>
      <c r="V208" s="83">
        <v>16</v>
      </c>
      <c r="W208" s="83"/>
      <c r="X208" s="83"/>
      <c r="Y208" s="83"/>
      <c r="Z208" s="168"/>
      <c r="AA208" s="267"/>
      <c r="AB208" s="83"/>
      <c r="AC208" s="264"/>
      <c r="AD208" s="81"/>
      <c r="AE208" s="83"/>
      <c r="AF208" s="83"/>
      <c r="AG208" s="83"/>
      <c r="AH208" s="83"/>
      <c r="AI208" s="83"/>
      <c r="AJ208" s="83"/>
      <c r="AK208" s="83"/>
      <c r="AL208" s="83"/>
      <c r="AM208" s="83"/>
      <c r="AN208" s="83"/>
      <c r="AO208" s="83"/>
      <c r="AP208" s="83"/>
      <c r="AQ208" s="83"/>
      <c r="AR208" s="83"/>
      <c r="AS208" s="83"/>
      <c r="AT208" s="83"/>
      <c r="AU208" s="83"/>
      <c r="AV208" s="83"/>
      <c r="AW208" s="264"/>
      <c r="AX208" s="168"/>
      <c r="AY208" s="493"/>
      <c r="AZ208" s="295">
        <f t="shared" si="6"/>
        <v>26</v>
      </c>
      <c r="BA208" s="269">
        <f t="shared" si="7"/>
        <v>1</v>
      </c>
    </row>
    <row r="209" spans="1:53" ht="15.75" x14ac:dyDescent="0.25">
      <c r="A209" s="176" t="s">
        <v>886</v>
      </c>
      <c r="B209" s="297" t="s">
        <v>14</v>
      </c>
      <c r="C209" s="175" t="s">
        <v>82</v>
      </c>
      <c r="D209" s="175" t="s">
        <v>176</v>
      </c>
      <c r="E209" s="277">
        <v>2013</v>
      </c>
      <c r="F209" s="287" t="s">
        <v>516</v>
      </c>
      <c r="G209" s="357"/>
      <c r="H209" s="267"/>
      <c r="I209" s="83"/>
      <c r="J209" s="81"/>
      <c r="K209" s="83"/>
      <c r="L209" s="83"/>
      <c r="M209" s="83"/>
      <c r="N209" s="83"/>
      <c r="O209" s="83"/>
      <c r="P209" s="83"/>
      <c r="Q209" s="83"/>
      <c r="R209" s="83"/>
      <c r="S209" s="83"/>
      <c r="T209" s="83"/>
      <c r="U209" s="83"/>
      <c r="V209" s="83"/>
      <c r="W209" s="83"/>
      <c r="X209" s="83"/>
      <c r="Y209" s="83"/>
      <c r="Z209" s="168"/>
      <c r="AA209" s="267"/>
      <c r="AB209" s="83"/>
      <c r="AC209" s="264"/>
      <c r="AD209" s="81"/>
      <c r="AE209" s="83"/>
      <c r="AF209" s="83"/>
      <c r="AG209" s="83"/>
      <c r="AH209" s="83"/>
      <c r="AI209" s="83">
        <v>16</v>
      </c>
      <c r="AJ209" s="83"/>
      <c r="AK209" s="83"/>
      <c r="AL209" s="83"/>
      <c r="AM209" s="83"/>
      <c r="AN209" s="83"/>
      <c r="AO209" s="83"/>
      <c r="AP209" s="83"/>
      <c r="AQ209" s="83"/>
      <c r="AR209" s="83"/>
      <c r="AS209" s="83"/>
      <c r="AT209" s="83"/>
      <c r="AU209" s="83"/>
      <c r="AV209" s="83"/>
      <c r="AW209" s="264"/>
      <c r="AX209" s="168"/>
      <c r="AY209" s="493"/>
      <c r="AZ209" s="295">
        <f t="shared" si="6"/>
        <v>26</v>
      </c>
      <c r="BA209" s="269">
        <f t="shared" si="7"/>
        <v>1</v>
      </c>
    </row>
    <row r="210" spans="1:53" ht="15.75" x14ac:dyDescent="0.25">
      <c r="A210" s="176" t="s">
        <v>887</v>
      </c>
      <c r="B210" s="297" t="s">
        <v>920</v>
      </c>
      <c r="C210" s="175" t="s">
        <v>918</v>
      </c>
      <c r="D210" s="175" t="s">
        <v>138</v>
      </c>
      <c r="E210" s="277">
        <v>2014</v>
      </c>
      <c r="F210" s="287" t="s">
        <v>516</v>
      </c>
      <c r="G210" s="357"/>
      <c r="H210" s="283"/>
      <c r="I210" s="83"/>
      <c r="J210" s="81"/>
      <c r="K210" s="83"/>
      <c r="L210" s="83"/>
      <c r="M210" s="83"/>
      <c r="N210" s="83"/>
      <c r="O210" s="83"/>
      <c r="P210" s="83"/>
      <c r="Q210" s="83"/>
      <c r="R210" s="83"/>
      <c r="S210" s="83"/>
      <c r="T210" s="83"/>
      <c r="U210" s="83"/>
      <c r="V210" s="83"/>
      <c r="W210" s="83"/>
      <c r="X210" s="83"/>
      <c r="Y210" s="83"/>
      <c r="Z210" s="168"/>
      <c r="AA210" s="267"/>
      <c r="AB210" s="83"/>
      <c r="AC210" s="264"/>
      <c r="AD210" s="81"/>
      <c r="AE210" s="83"/>
      <c r="AF210" s="83"/>
      <c r="AG210" s="83"/>
      <c r="AH210" s="83"/>
      <c r="AI210" s="83">
        <v>13</v>
      </c>
      <c r="AJ210" s="83"/>
      <c r="AK210" s="83"/>
      <c r="AL210" s="83"/>
      <c r="AM210" s="83"/>
      <c r="AN210" s="83"/>
      <c r="AO210" s="83"/>
      <c r="AP210" s="83"/>
      <c r="AQ210" s="83"/>
      <c r="AR210" s="83"/>
      <c r="AS210" s="83"/>
      <c r="AT210" s="83"/>
      <c r="AU210" s="83"/>
      <c r="AV210" s="83"/>
      <c r="AW210" s="264"/>
      <c r="AX210" s="168"/>
      <c r="AY210" s="493"/>
      <c r="AZ210" s="295">
        <f t="shared" si="6"/>
        <v>23</v>
      </c>
      <c r="BA210" s="269">
        <f t="shared" si="7"/>
        <v>1</v>
      </c>
    </row>
    <row r="211" spans="1:53" ht="15.75" x14ac:dyDescent="0.25">
      <c r="A211" s="176" t="s">
        <v>888</v>
      </c>
      <c r="B211" s="297" t="s">
        <v>703</v>
      </c>
      <c r="C211" s="175" t="s">
        <v>704</v>
      </c>
      <c r="D211" s="175" t="s">
        <v>179</v>
      </c>
      <c r="E211" s="277">
        <v>2011</v>
      </c>
      <c r="F211" s="287" t="s">
        <v>515</v>
      </c>
      <c r="G211" s="357"/>
      <c r="H211" s="267"/>
      <c r="I211" s="83"/>
      <c r="J211" s="81"/>
      <c r="K211" s="83"/>
      <c r="L211" s="83"/>
      <c r="M211" s="83"/>
      <c r="N211" s="83"/>
      <c r="O211" s="83"/>
      <c r="P211" s="83"/>
      <c r="Q211" s="83"/>
      <c r="R211" s="83"/>
      <c r="S211" s="83"/>
      <c r="T211" s="83"/>
      <c r="U211" s="83"/>
      <c r="V211" s="83"/>
      <c r="W211" s="83"/>
      <c r="X211" s="83">
        <v>12</v>
      </c>
      <c r="Y211" s="83"/>
      <c r="Z211" s="168"/>
      <c r="AA211" s="267"/>
      <c r="AB211" s="83"/>
      <c r="AC211" s="264"/>
      <c r="AD211" s="81"/>
      <c r="AE211" s="83"/>
      <c r="AF211" s="83"/>
      <c r="AG211" s="83"/>
      <c r="AH211" s="83"/>
      <c r="AI211" s="83"/>
      <c r="AJ211" s="83"/>
      <c r="AK211" s="83"/>
      <c r="AL211" s="83"/>
      <c r="AM211" s="83"/>
      <c r="AN211" s="83"/>
      <c r="AO211" s="83"/>
      <c r="AP211" s="83"/>
      <c r="AQ211" s="83"/>
      <c r="AR211" s="83"/>
      <c r="AS211" s="83"/>
      <c r="AT211" s="83"/>
      <c r="AU211" s="83"/>
      <c r="AV211" s="83"/>
      <c r="AW211" s="264"/>
      <c r="AX211" s="168"/>
      <c r="AY211" s="493"/>
      <c r="AZ211" s="295">
        <f t="shared" si="6"/>
        <v>22</v>
      </c>
      <c r="BA211" s="269">
        <f t="shared" si="7"/>
        <v>1</v>
      </c>
    </row>
    <row r="212" spans="1:53" ht="15.75" x14ac:dyDescent="0.25">
      <c r="A212" s="176" t="s">
        <v>889</v>
      </c>
      <c r="B212" s="297" t="s">
        <v>10</v>
      </c>
      <c r="C212" s="175" t="s">
        <v>533</v>
      </c>
      <c r="D212" s="175" t="s">
        <v>171</v>
      </c>
      <c r="E212" s="277">
        <v>2020</v>
      </c>
      <c r="F212" s="296" t="s">
        <v>516</v>
      </c>
      <c r="G212" s="358"/>
      <c r="H212" s="283"/>
      <c r="I212" s="84"/>
      <c r="J212" s="82"/>
      <c r="K212" s="84"/>
      <c r="L212" s="84"/>
      <c r="M212" s="84"/>
      <c r="N212" s="84"/>
      <c r="O212" s="84"/>
      <c r="P212" s="84"/>
      <c r="Q212" s="84"/>
      <c r="R212" s="84"/>
      <c r="S212" s="84"/>
      <c r="T212" s="84"/>
      <c r="U212" s="84"/>
      <c r="V212" s="84"/>
      <c r="W212" s="84"/>
      <c r="X212" s="84"/>
      <c r="Y212" s="84"/>
      <c r="Z212" s="169"/>
      <c r="AA212" s="267"/>
      <c r="AB212" s="83"/>
      <c r="AC212" s="264"/>
      <c r="AD212" s="81"/>
      <c r="AE212" s="83"/>
      <c r="AF212" s="83"/>
      <c r="AG212" s="83"/>
      <c r="AH212" s="83"/>
      <c r="AI212" s="83">
        <v>12</v>
      </c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264"/>
      <c r="AX212" s="168"/>
      <c r="AY212" s="493"/>
      <c r="AZ212" s="295">
        <f t="shared" si="6"/>
        <v>22</v>
      </c>
      <c r="BA212" s="269">
        <f t="shared" si="7"/>
        <v>1</v>
      </c>
    </row>
    <row r="213" spans="1:53" ht="15.75" x14ac:dyDescent="0.25">
      <c r="A213" s="176" t="s">
        <v>890</v>
      </c>
      <c r="B213" s="297" t="s">
        <v>15</v>
      </c>
      <c r="C213" s="175" t="s">
        <v>148</v>
      </c>
      <c r="D213" s="175" t="s">
        <v>70</v>
      </c>
      <c r="E213" s="277">
        <v>2009</v>
      </c>
      <c r="F213" s="287" t="s">
        <v>515</v>
      </c>
      <c r="G213" s="357"/>
      <c r="H213" s="267"/>
      <c r="I213" s="83"/>
      <c r="J213" s="81"/>
      <c r="K213" s="83"/>
      <c r="L213" s="83"/>
      <c r="M213" s="83"/>
      <c r="N213" s="83"/>
      <c r="O213" s="83"/>
      <c r="P213" s="83"/>
      <c r="Q213" s="83"/>
      <c r="R213" s="83"/>
      <c r="S213" s="83"/>
      <c r="T213" s="83"/>
      <c r="U213" s="83"/>
      <c r="V213" s="83"/>
      <c r="W213" s="83"/>
      <c r="X213" s="83"/>
      <c r="Y213" s="83"/>
      <c r="Z213" s="168"/>
      <c r="AA213" s="267"/>
      <c r="AB213" s="83"/>
      <c r="AC213" s="264"/>
      <c r="AD213" s="81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264"/>
      <c r="AX213" s="168"/>
      <c r="AY213" s="493">
        <v>20</v>
      </c>
      <c r="AZ213" s="295">
        <f t="shared" si="6"/>
        <v>20</v>
      </c>
      <c r="BA213" s="269">
        <f t="shared" si="7"/>
        <v>2</v>
      </c>
    </row>
    <row r="214" spans="1:53" ht="15.75" x14ac:dyDescent="0.25">
      <c r="A214" s="176" t="s">
        <v>891</v>
      </c>
      <c r="B214" s="297" t="s">
        <v>131</v>
      </c>
      <c r="C214" s="175" t="s">
        <v>592</v>
      </c>
      <c r="D214" s="175" t="s">
        <v>76</v>
      </c>
      <c r="E214" s="277">
        <v>2015</v>
      </c>
      <c r="F214" s="296" t="s">
        <v>516</v>
      </c>
      <c r="G214" s="357"/>
      <c r="H214" s="267"/>
      <c r="I214" s="83"/>
      <c r="J214" s="81"/>
      <c r="K214" s="83"/>
      <c r="L214" s="83"/>
      <c r="M214" s="83"/>
      <c r="N214" s="83"/>
      <c r="O214" s="83"/>
      <c r="P214" s="83"/>
      <c r="Q214" s="83"/>
      <c r="R214" s="83"/>
      <c r="S214" s="83"/>
      <c r="T214" s="83"/>
      <c r="U214" s="83"/>
      <c r="V214" s="83"/>
      <c r="W214" s="83"/>
      <c r="X214" s="83"/>
      <c r="Y214" s="83"/>
      <c r="Z214" s="168"/>
      <c r="AA214" s="267"/>
      <c r="AB214" s="83"/>
      <c r="AC214" s="264"/>
      <c r="AD214" s="81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264"/>
      <c r="AX214" s="168"/>
      <c r="AY214" s="493">
        <v>20</v>
      </c>
      <c r="AZ214" s="295">
        <f t="shared" si="6"/>
        <v>20</v>
      </c>
      <c r="BA214" s="269">
        <f t="shared" si="7"/>
        <v>2</v>
      </c>
    </row>
    <row r="215" spans="1:53" ht="15.75" x14ac:dyDescent="0.25">
      <c r="A215" s="176" t="s">
        <v>892</v>
      </c>
      <c r="B215" s="297" t="s">
        <v>71</v>
      </c>
      <c r="C215" s="175" t="s">
        <v>788</v>
      </c>
      <c r="D215" s="175" t="s">
        <v>83</v>
      </c>
      <c r="E215" s="277">
        <v>2010</v>
      </c>
      <c r="F215" s="287" t="s">
        <v>515</v>
      </c>
      <c r="G215" s="358"/>
      <c r="H215" s="283"/>
      <c r="I215" s="84"/>
      <c r="J215" s="82"/>
      <c r="K215" s="84"/>
      <c r="L215" s="84"/>
      <c r="M215" s="84"/>
      <c r="N215" s="84"/>
      <c r="O215" s="84"/>
      <c r="P215" s="84"/>
      <c r="Q215" s="84"/>
      <c r="R215" s="84"/>
      <c r="S215" s="84"/>
      <c r="T215" s="84"/>
      <c r="U215" s="84"/>
      <c r="V215" s="84"/>
      <c r="W215" s="84"/>
      <c r="X215" s="84"/>
      <c r="Y215" s="84"/>
      <c r="Z215" s="169"/>
      <c r="AA215" s="267"/>
      <c r="AB215" s="83"/>
      <c r="AC215" s="264"/>
      <c r="AD215" s="81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264"/>
      <c r="AX215" s="168"/>
      <c r="AY215" s="493">
        <v>20</v>
      </c>
      <c r="AZ215" s="295">
        <f t="shared" si="6"/>
        <v>20</v>
      </c>
      <c r="BA215" s="269">
        <f t="shared" si="7"/>
        <v>2</v>
      </c>
    </row>
    <row r="216" spans="1:53" ht="15.75" x14ac:dyDescent="0.25">
      <c r="A216" s="176" t="s">
        <v>893</v>
      </c>
      <c r="B216" s="297" t="s">
        <v>628</v>
      </c>
      <c r="C216" s="175" t="s">
        <v>900</v>
      </c>
      <c r="D216" s="175" t="s">
        <v>179</v>
      </c>
      <c r="E216" s="277">
        <v>2018</v>
      </c>
      <c r="F216" s="287" t="s">
        <v>516</v>
      </c>
      <c r="G216" s="357"/>
      <c r="H216" s="267"/>
      <c r="I216" s="83"/>
      <c r="J216" s="81"/>
      <c r="K216" s="83"/>
      <c r="L216" s="83"/>
      <c r="M216" s="83"/>
      <c r="N216" s="83"/>
      <c r="O216" s="83"/>
      <c r="P216" s="83"/>
      <c r="Q216" s="83"/>
      <c r="R216" s="83"/>
      <c r="S216" s="83"/>
      <c r="T216" s="83"/>
      <c r="U216" s="83"/>
      <c r="V216" s="83"/>
      <c r="W216" s="83"/>
      <c r="X216" s="83"/>
      <c r="Y216" s="83"/>
      <c r="Z216" s="168"/>
      <c r="AA216" s="267"/>
      <c r="AB216" s="83"/>
      <c r="AC216" s="264"/>
      <c r="AD216" s="81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264"/>
      <c r="AX216" s="168"/>
      <c r="AY216" s="493">
        <v>20</v>
      </c>
      <c r="AZ216" s="295">
        <f t="shared" si="6"/>
        <v>20</v>
      </c>
      <c r="BA216" s="269">
        <f t="shared" si="7"/>
        <v>2</v>
      </c>
    </row>
    <row r="217" spans="1:53" ht="15.75" x14ac:dyDescent="0.25">
      <c r="A217" s="176" t="s">
        <v>894</v>
      </c>
      <c r="B217" s="297" t="s">
        <v>628</v>
      </c>
      <c r="C217" s="175" t="s">
        <v>644</v>
      </c>
      <c r="D217" s="175" t="s">
        <v>82</v>
      </c>
      <c r="E217" s="277">
        <v>2010</v>
      </c>
      <c r="F217" s="287" t="s">
        <v>515</v>
      </c>
      <c r="G217" s="357"/>
      <c r="H217" s="267"/>
      <c r="I217" s="83"/>
      <c r="J217" s="81"/>
      <c r="K217" s="83"/>
      <c r="L217" s="83"/>
      <c r="M217" s="83"/>
      <c r="N217" s="83"/>
      <c r="O217" s="83"/>
      <c r="P217" s="83"/>
      <c r="Q217" s="83"/>
      <c r="R217" s="83"/>
      <c r="S217" s="83"/>
      <c r="T217" s="83"/>
      <c r="U217" s="83"/>
      <c r="V217" s="83"/>
      <c r="W217" s="83"/>
      <c r="X217" s="83"/>
      <c r="Y217" s="83"/>
      <c r="Z217" s="168"/>
      <c r="AA217" s="267"/>
      <c r="AB217" s="83"/>
      <c r="AC217" s="264"/>
      <c r="AD217" s="81"/>
      <c r="AE217" s="83"/>
      <c r="AF217" s="83"/>
      <c r="AG217" s="83"/>
      <c r="AH217" s="83"/>
      <c r="AI217" s="83"/>
      <c r="AJ217" s="83"/>
      <c r="AK217" s="83"/>
      <c r="AL217" s="83"/>
      <c r="AM217" s="83"/>
      <c r="AN217" s="83"/>
      <c r="AO217" s="83"/>
      <c r="AP217" s="83"/>
      <c r="AQ217" s="83"/>
      <c r="AR217" s="83"/>
      <c r="AS217" s="83"/>
      <c r="AT217" s="83"/>
      <c r="AU217" s="83"/>
      <c r="AV217" s="83"/>
      <c r="AW217" s="264"/>
      <c r="AX217" s="168"/>
      <c r="AY217" s="493">
        <v>20</v>
      </c>
      <c r="AZ217" s="295">
        <f t="shared" si="6"/>
        <v>20</v>
      </c>
      <c r="BA217" s="269">
        <f t="shared" si="7"/>
        <v>2</v>
      </c>
    </row>
    <row r="218" spans="1:53" ht="15.75" x14ac:dyDescent="0.25">
      <c r="A218" s="176" t="s">
        <v>895</v>
      </c>
      <c r="B218" s="297" t="s">
        <v>71</v>
      </c>
      <c r="C218" s="175" t="s">
        <v>145</v>
      </c>
      <c r="D218" s="175" t="s">
        <v>95</v>
      </c>
      <c r="E218" s="277">
        <v>2009</v>
      </c>
      <c r="F218" s="287" t="s">
        <v>515</v>
      </c>
      <c r="G218" s="357"/>
      <c r="H218" s="267"/>
      <c r="I218" s="83"/>
      <c r="J218" s="81"/>
      <c r="K218" s="83"/>
      <c r="L218" s="83"/>
      <c r="M218" s="83"/>
      <c r="N218" s="83"/>
      <c r="O218" s="83"/>
      <c r="P218" s="83"/>
      <c r="Q218" s="83"/>
      <c r="R218" s="83"/>
      <c r="S218" s="83"/>
      <c r="T218" s="83"/>
      <c r="U218" s="83"/>
      <c r="V218" s="83"/>
      <c r="W218" s="83"/>
      <c r="X218" s="83"/>
      <c r="Y218" s="83"/>
      <c r="Z218" s="168"/>
      <c r="AA218" s="267"/>
      <c r="AB218" s="83"/>
      <c r="AC218" s="264"/>
      <c r="AD218" s="81"/>
      <c r="AE218" s="83"/>
      <c r="AF218" s="83"/>
      <c r="AG218" s="83"/>
      <c r="AH218" s="83"/>
      <c r="AI218" s="83"/>
      <c r="AJ218" s="83"/>
      <c r="AK218" s="83"/>
      <c r="AL218" s="83"/>
      <c r="AM218" s="83"/>
      <c r="AN218" s="83"/>
      <c r="AO218" s="83"/>
      <c r="AP218" s="83"/>
      <c r="AQ218" s="83"/>
      <c r="AR218" s="83"/>
      <c r="AS218" s="83"/>
      <c r="AT218" s="83"/>
      <c r="AU218" s="83"/>
      <c r="AV218" s="83"/>
      <c r="AW218" s="264"/>
      <c r="AX218" s="168"/>
      <c r="AY218" s="493">
        <v>10</v>
      </c>
      <c r="AZ218" s="295">
        <f t="shared" si="6"/>
        <v>10</v>
      </c>
      <c r="BA218" s="269">
        <f t="shared" si="7"/>
        <v>1</v>
      </c>
    </row>
    <row r="219" spans="1:53" ht="15.75" x14ac:dyDescent="0.25">
      <c r="A219" s="176" t="s">
        <v>896</v>
      </c>
      <c r="B219" s="297" t="s">
        <v>71</v>
      </c>
      <c r="C219" s="175" t="s">
        <v>748</v>
      </c>
      <c r="D219" s="175" t="s">
        <v>114</v>
      </c>
      <c r="E219" s="277">
        <v>2016</v>
      </c>
      <c r="F219" s="296" t="s">
        <v>516</v>
      </c>
      <c r="G219" s="357"/>
      <c r="H219" s="267"/>
      <c r="I219" s="83"/>
      <c r="J219" s="81"/>
      <c r="K219" s="83"/>
      <c r="L219" s="83"/>
      <c r="M219" s="83"/>
      <c r="N219" s="83"/>
      <c r="O219" s="83"/>
      <c r="P219" s="83"/>
      <c r="Q219" s="83"/>
      <c r="R219" s="83"/>
      <c r="S219" s="83"/>
      <c r="T219" s="83"/>
      <c r="U219" s="83"/>
      <c r="V219" s="83"/>
      <c r="W219" s="83"/>
      <c r="X219" s="83"/>
      <c r="Y219" s="83"/>
      <c r="Z219" s="168"/>
      <c r="AA219" s="267"/>
      <c r="AB219" s="83"/>
      <c r="AC219" s="264"/>
      <c r="AD219" s="81"/>
      <c r="AE219" s="83"/>
      <c r="AF219" s="83"/>
      <c r="AG219" s="83"/>
      <c r="AH219" s="83"/>
      <c r="AI219" s="83"/>
      <c r="AJ219" s="83"/>
      <c r="AK219" s="83"/>
      <c r="AL219" s="83"/>
      <c r="AM219" s="83"/>
      <c r="AN219" s="83"/>
      <c r="AO219" s="83"/>
      <c r="AP219" s="83"/>
      <c r="AQ219" s="83"/>
      <c r="AR219" s="83"/>
      <c r="AS219" s="83"/>
      <c r="AT219" s="83"/>
      <c r="AU219" s="83"/>
      <c r="AV219" s="83"/>
      <c r="AW219" s="264"/>
      <c r="AX219" s="168"/>
      <c r="AY219" s="493">
        <v>10</v>
      </c>
      <c r="AZ219" s="295">
        <f t="shared" si="6"/>
        <v>10</v>
      </c>
      <c r="BA219" s="269">
        <f t="shared" si="7"/>
        <v>1</v>
      </c>
    </row>
    <row r="220" spans="1:53" ht="15.75" x14ac:dyDescent="0.25">
      <c r="A220" s="176" t="s">
        <v>905</v>
      </c>
      <c r="B220" s="166" t="s">
        <v>71</v>
      </c>
      <c r="C220" s="28" t="s">
        <v>96</v>
      </c>
      <c r="D220" s="28" t="s">
        <v>97</v>
      </c>
      <c r="E220" s="264">
        <v>2011</v>
      </c>
      <c r="F220" s="287" t="s">
        <v>515</v>
      </c>
      <c r="G220" s="357"/>
      <c r="H220" s="267"/>
      <c r="I220" s="83"/>
      <c r="J220" s="81"/>
      <c r="K220" s="83"/>
      <c r="L220" s="83"/>
      <c r="M220" s="83"/>
      <c r="N220" s="83"/>
      <c r="O220" s="83"/>
      <c r="P220" s="83"/>
      <c r="Q220" s="83"/>
      <c r="R220" s="83"/>
      <c r="S220" s="83"/>
      <c r="T220" s="83"/>
      <c r="U220" s="83"/>
      <c r="V220" s="83"/>
      <c r="W220" s="83"/>
      <c r="X220" s="83"/>
      <c r="Y220" s="83"/>
      <c r="Z220" s="168"/>
      <c r="AA220" s="267"/>
      <c r="AB220" s="83"/>
      <c r="AC220" s="264"/>
      <c r="AD220" s="81"/>
      <c r="AE220" s="83"/>
      <c r="AF220" s="83"/>
      <c r="AG220" s="83"/>
      <c r="AH220" s="83"/>
      <c r="AI220" s="83"/>
      <c r="AJ220" s="83"/>
      <c r="AK220" s="83"/>
      <c r="AL220" s="83"/>
      <c r="AM220" s="83"/>
      <c r="AN220" s="83"/>
      <c r="AO220" s="83"/>
      <c r="AP220" s="83"/>
      <c r="AQ220" s="83"/>
      <c r="AR220" s="83"/>
      <c r="AS220" s="83"/>
      <c r="AT220" s="83"/>
      <c r="AU220" s="83"/>
      <c r="AV220" s="83"/>
      <c r="AW220" s="264"/>
      <c r="AX220" s="168"/>
      <c r="AY220" s="493">
        <v>10</v>
      </c>
      <c r="AZ220" s="295">
        <f t="shared" si="6"/>
        <v>10</v>
      </c>
      <c r="BA220" s="269">
        <f t="shared" si="7"/>
        <v>1</v>
      </c>
    </row>
    <row r="221" spans="1:53" ht="15.75" x14ac:dyDescent="0.25">
      <c r="A221" s="176" t="s">
        <v>906</v>
      </c>
      <c r="B221" s="1700" t="s">
        <v>71</v>
      </c>
      <c r="C221" s="1701" t="s">
        <v>746</v>
      </c>
      <c r="D221" s="1701" t="s">
        <v>133</v>
      </c>
      <c r="E221" s="1702">
        <v>2007</v>
      </c>
      <c r="F221" s="546" t="s">
        <v>515</v>
      </c>
      <c r="G221" s="361"/>
      <c r="H221" s="303"/>
      <c r="I221" s="304"/>
      <c r="J221" s="305"/>
      <c r="K221" s="304"/>
      <c r="L221" s="304"/>
      <c r="M221" s="304"/>
      <c r="N221" s="304"/>
      <c r="O221" s="304"/>
      <c r="P221" s="304"/>
      <c r="Q221" s="304"/>
      <c r="R221" s="304"/>
      <c r="S221" s="304"/>
      <c r="T221" s="304"/>
      <c r="U221" s="304"/>
      <c r="V221" s="304"/>
      <c r="W221" s="304"/>
      <c r="X221" s="304"/>
      <c r="Y221" s="304"/>
      <c r="Z221" s="889"/>
      <c r="AA221" s="303"/>
      <c r="AB221" s="304"/>
      <c r="AC221" s="309"/>
      <c r="AD221" s="305"/>
      <c r="AE221" s="304"/>
      <c r="AF221" s="304"/>
      <c r="AG221" s="304"/>
      <c r="AH221" s="304"/>
      <c r="AI221" s="304"/>
      <c r="AJ221" s="304"/>
      <c r="AK221" s="304"/>
      <c r="AL221" s="304"/>
      <c r="AM221" s="304"/>
      <c r="AN221" s="304"/>
      <c r="AO221" s="304"/>
      <c r="AP221" s="304"/>
      <c r="AQ221" s="304"/>
      <c r="AR221" s="304"/>
      <c r="AS221" s="304"/>
      <c r="AT221" s="304"/>
      <c r="AU221" s="304"/>
      <c r="AV221" s="304"/>
      <c r="AW221" s="309"/>
      <c r="AX221" s="889"/>
      <c r="AY221" s="890">
        <v>10</v>
      </c>
      <c r="AZ221" s="1581">
        <f t="shared" si="6"/>
        <v>10</v>
      </c>
      <c r="BA221" s="546">
        <f t="shared" si="7"/>
        <v>1</v>
      </c>
    </row>
    <row r="222" spans="1:53" ht="15.75" x14ac:dyDescent="0.25">
      <c r="A222" s="176" t="s">
        <v>907</v>
      </c>
      <c r="B222" s="297" t="s">
        <v>71</v>
      </c>
      <c r="C222" s="175" t="s">
        <v>456</v>
      </c>
      <c r="D222" s="175" t="s">
        <v>73</v>
      </c>
      <c r="E222" s="277">
        <v>2007</v>
      </c>
      <c r="F222" s="287" t="s">
        <v>515</v>
      </c>
      <c r="G222" s="357"/>
      <c r="H222" s="267"/>
      <c r="I222" s="83"/>
      <c r="J222" s="81"/>
      <c r="K222" s="83"/>
      <c r="L222" s="83"/>
      <c r="M222" s="83"/>
      <c r="N222" s="83"/>
      <c r="O222" s="83"/>
      <c r="P222" s="83"/>
      <c r="Q222" s="83"/>
      <c r="R222" s="83"/>
      <c r="S222" s="83"/>
      <c r="T222" s="83"/>
      <c r="U222" s="83"/>
      <c r="V222" s="83"/>
      <c r="W222" s="83"/>
      <c r="X222" s="83"/>
      <c r="Y222" s="83"/>
      <c r="Z222" s="168"/>
      <c r="AA222" s="267"/>
      <c r="AB222" s="83"/>
      <c r="AC222" s="264"/>
      <c r="AD222" s="81"/>
      <c r="AE222" s="83"/>
      <c r="AF222" s="83"/>
      <c r="AG222" s="83"/>
      <c r="AH222" s="83"/>
      <c r="AI222" s="83"/>
      <c r="AJ222" s="83"/>
      <c r="AK222" s="83"/>
      <c r="AL222" s="83"/>
      <c r="AM222" s="83"/>
      <c r="AN222" s="83"/>
      <c r="AO222" s="83"/>
      <c r="AP222" s="83"/>
      <c r="AQ222" s="83"/>
      <c r="AR222" s="83"/>
      <c r="AS222" s="83"/>
      <c r="AT222" s="83"/>
      <c r="AU222" s="83"/>
      <c r="AV222" s="83"/>
      <c r="AW222" s="264"/>
      <c r="AX222" s="168"/>
      <c r="AY222" s="493">
        <v>10</v>
      </c>
      <c r="AZ222" s="295">
        <f t="shared" si="6"/>
        <v>10</v>
      </c>
      <c r="BA222" s="269">
        <f t="shared" si="7"/>
        <v>1</v>
      </c>
    </row>
    <row r="223" spans="1:53" ht="15.75" x14ac:dyDescent="0.25">
      <c r="A223" s="176" t="s">
        <v>924</v>
      </c>
      <c r="B223" s="297" t="s">
        <v>71</v>
      </c>
      <c r="C223" s="175" t="s">
        <v>495</v>
      </c>
      <c r="D223" s="175" t="s">
        <v>81</v>
      </c>
      <c r="E223" s="277">
        <v>2012</v>
      </c>
      <c r="F223" s="287" t="s">
        <v>515</v>
      </c>
      <c r="G223" s="357"/>
      <c r="H223" s="267"/>
      <c r="I223" s="83"/>
      <c r="J223" s="81"/>
      <c r="K223" s="83"/>
      <c r="L223" s="83"/>
      <c r="M223" s="83"/>
      <c r="N223" s="83"/>
      <c r="O223" s="83"/>
      <c r="P223" s="83"/>
      <c r="Q223" s="83"/>
      <c r="R223" s="83"/>
      <c r="S223" s="83"/>
      <c r="T223" s="83"/>
      <c r="U223" s="83"/>
      <c r="V223" s="83"/>
      <c r="W223" s="83"/>
      <c r="X223" s="83"/>
      <c r="Y223" s="83"/>
      <c r="Z223" s="168"/>
      <c r="AA223" s="267"/>
      <c r="AB223" s="83"/>
      <c r="AC223" s="264"/>
      <c r="AD223" s="81"/>
      <c r="AE223" s="83"/>
      <c r="AF223" s="83"/>
      <c r="AG223" s="83"/>
      <c r="AH223" s="83"/>
      <c r="AI223" s="83"/>
      <c r="AJ223" s="83"/>
      <c r="AK223" s="83"/>
      <c r="AL223" s="83"/>
      <c r="AM223" s="83"/>
      <c r="AN223" s="83"/>
      <c r="AO223" s="83"/>
      <c r="AP223" s="83"/>
      <c r="AQ223" s="83"/>
      <c r="AR223" s="83"/>
      <c r="AS223" s="83"/>
      <c r="AT223" s="83"/>
      <c r="AU223" s="83"/>
      <c r="AV223" s="83"/>
      <c r="AW223" s="264"/>
      <c r="AX223" s="168"/>
      <c r="AY223" s="493">
        <v>10</v>
      </c>
      <c r="AZ223" s="295">
        <f t="shared" si="6"/>
        <v>10</v>
      </c>
      <c r="BA223" s="269">
        <f t="shared" si="7"/>
        <v>1</v>
      </c>
    </row>
    <row r="224" spans="1:53" ht="15.75" x14ac:dyDescent="0.25">
      <c r="A224" s="176" t="s">
        <v>925</v>
      </c>
      <c r="B224" s="306" t="s">
        <v>71</v>
      </c>
      <c r="C224" s="289" t="s">
        <v>125</v>
      </c>
      <c r="D224" s="289" t="s">
        <v>126</v>
      </c>
      <c r="E224" s="279">
        <v>2009</v>
      </c>
      <c r="F224" s="269" t="s">
        <v>515</v>
      </c>
      <c r="G224" s="357"/>
      <c r="H224" s="267"/>
      <c r="I224" s="83"/>
      <c r="J224" s="81"/>
      <c r="K224" s="83"/>
      <c r="L224" s="83"/>
      <c r="M224" s="83"/>
      <c r="N224" s="83"/>
      <c r="O224" s="83"/>
      <c r="P224" s="83"/>
      <c r="Q224" s="83"/>
      <c r="R224" s="83"/>
      <c r="S224" s="83"/>
      <c r="T224" s="83"/>
      <c r="U224" s="83"/>
      <c r="V224" s="83"/>
      <c r="W224" s="83"/>
      <c r="X224" s="83"/>
      <c r="Y224" s="83"/>
      <c r="Z224" s="168"/>
      <c r="AA224" s="267"/>
      <c r="AB224" s="83"/>
      <c r="AC224" s="264"/>
      <c r="AD224" s="81"/>
      <c r="AE224" s="83"/>
      <c r="AF224" s="83"/>
      <c r="AG224" s="83"/>
      <c r="AH224" s="83"/>
      <c r="AI224" s="83"/>
      <c r="AJ224" s="83"/>
      <c r="AK224" s="83"/>
      <c r="AL224" s="83"/>
      <c r="AM224" s="83"/>
      <c r="AN224" s="83"/>
      <c r="AO224" s="83"/>
      <c r="AP224" s="83"/>
      <c r="AQ224" s="83"/>
      <c r="AR224" s="83"/>
      <c r="AS224" s="83"/>
      <c r="AT224" s="83"/>
      <c r="AU224" s="83"/>
      <c r="AV224" s="83"/>
      <c r="AW224" s="264"/>
      <c r="AX224" s="168"/>
      <c r="AY224" s="493">
        <v>10</v>
      </c>
      <c r="AZ224" s="295">
        <f t="shared" si="6"/>
        <v>10</v>
      </c>
      <c r="BA224" s="269">
        <f t="shared" si="7"/>
        <v>1</v>
      </c>
    </row>
    <row r="225" spans="1:53" ht="15.75" x14ac:dyDescent="0.25">
      <c r="A225" s="176" t="s">
        <v>1014</v>
      </c>
      <c r="B225" s="297" t="s">
        <v>15</v>
      </c>
      <c r="C225" s="175" t="s">
        <v>178</v>
      </c>
      <c r="D225" s="175" t="s">
        <v>76</v>
      </c>
      <c r="E225" s="277">
        <v>2008</v>
      </c>
      <c r="F225" s="287" t="s">
        <v>515</v>
      </c>
      <c r="G225" s="357"/>
      <c r="H225" s="267"/>
      <c r="I225" s="83"/>
      <c r="J225" s="81"/>
      <c r="K225" s="83"/>
      <c r="L225" s="83"/>
      <c r="M225" s="83"/>
      <c r="N225" s="83"/>
      <c r="O225" s="83"/>
      <c r="P225" s="83"/>
      <c r="Q225" s="83"/>
      <c r="R225" s="83"/>
      <c r="S225" s="83"/>
      <c r="T225" s="83"/>
      <c r="U225" s="83"/>
      <c r="V225" s="83"/>
      <c r="W225" s="83"/>
      <c r="X225" s="83"/>
      <c r="Y225" s="83"/>
      <c r="Z225" s="168"/>
      <c r="AA225" s="267"/>
      <c r="AB225" s="83"/>
      <c r="AC225" s="264"/>
      <c r="AD225" s="81"/>
      <c r="AE225" s="83"/>
      <c r="AF225" s="83"/>
      <c r="AG225" s="83"/>
      <c r="AH225" s="83"/>
      <c r="AI225" s="83"/>
      <c r="AJ225" s="83"/>
      <c r="AK225" s="83"/>
      <c r="AL225" s="83"/>
      <c r="AM225" s="83"/>
      <c r="AN225" s="83"/>
      <c r="AO225" s="83"/>
      <c r="AP225" s="83"/>
      <c r="AQ225" s="83"/>
      <c r="AR225" s="83"/>
      <c r="AS225" s="83"/>
      <c r="AT225" s="83"/>
      <c r="AU225" s="83"/>
      <c r="AV225" s="83"/>
      <c r="AW225" s="264"/>
      <c r="AX225" s="168"/>
      <c r="AY225" s="493">
        <v>10</v>
      </c>
      <c r="AZ225" s="295">
        <f t="shared" si="6"/>
        <v>10</v>
      </c>
      <c r="BA225" s="269">
        <f t="shared" si="7"/>
        <v>1</v>
      </c>
    </row>
    <row r="226" spans="1:53" ht="15.75" x14ac:dyDescent="0.25">
      <c r="A226" s="176" t="s">
        <v>1015</v>
      </c>
      <c r="B226" s="297" t="s">
        <v>71</v>
      </c>
      <c r="C226" s="175" t="s">
        <v>767</v>
      </c>
      <c r="D226" s="175" t="s">
        <v>179</v>
      </c>
      <c r="E226" s="277">
        <v>2010</v>
      </c>
      <c r="F226" s="287" t="s">
        <v>515</v>
      </c>
      <c r="G226" s="357"/>
      <c r="H226" s="267"/>
      <c r="I226" s="83"/>
      <c r="J226" s="81"/>
      <c r="K226" s="83"/>
      <c r="L226" s="83"/>
      <c r="M226" s="83"/>
      <c r="N226" s="83"/>
      <c r="O226" s="83"/>
      <c r="P226" s="83"/>
      <c r="Q226" s="83"/>
      <c r="R226" s="83"/>
      <c r="S226" s="83"/>
      <c r="T226" s="83"/>
      <c r="U226" s="83"/>
      <c r="V226" s="83"/>
      <c r="W226" s="83"/>
      <c r="X226" s="83"/>
      <c r="Y226" s="83"/>
      <c r="Z226" s="168"/>
      <c r="AA226" s="267"/>
      <c r="AB226" s="83"/>
      <c r="AC226" s="264"/>
      <c r="AD226" s="81"/>
      <c r="AE226" s="83"/>
      <c r="AF226" s="83"/>
      <c r="AG226" s="83"/>
      <c r="AH226" s="83"/>
      <c r="AI226" s="83"/>
      <c r="AJ226" s="83"/>
      <c r="AK226" s="83"/>
      <c r="AL226" s="83"/>
      <c r="AM226" s="83"/>
      <c r="AN226" s="83"/>
      <c r="AO226" s="83"/>
      <c r="AP226" s="83"/>
      <c r="AQ226" s="83"/>
      <c r="AR226" s="83"/>
      <c r="AS226" s="83"/>
      <c r="AT226" s="83"/>
      <c r="AU226" s="83"/>
      <c r="AV226" s="83"/>
      <c r="AW226" s="264"/>
      <c r="AX226" s="168"/>
      <c r="AY226" s="493">
        <v>10</v>
      </c>
      <c r="AZ226" s="295">
        <f t="shared" si="6"/>
        <v>10</v>
      </c>
      <c r="BA226" s="269">
        <f t="shared" si="7"/>
        <v>1</v>
      </c>
    </row>
    <row r="227" spans="1:53" ht="14.25" customHeight="1" thickBot="1" x14ac:dyDescent="0.3">
      <c r="A227" s="176" t="s">
        <v>1016</v>
      </c>
      <c r="B227" s="733" t="s">
        <v>15</v>
      </c>
      <c r="C227" s="247" t="s">
        <v>767</v>
      </c>
      <c r="D227" s="247" t="s">
        <v>83</v>
      </c>
      <c r="E227" s="284">
        <v>2008</v>
      </c>
      <c r="F227" s="547" t="s">
        <v>515</v>
      </c>
      <c r="G227" s="363"/>
      <c r="H227" s="268"/>
      <c r="I227" s="246"/>
      <c r="J227" s="731"/>
      <c r="K227" s="246"/>
      <c r="L227" s="246"/>
      <c r="M227" s="246"/>
      <c r="N227" s="246"/>
      <c r="O227" s="246"/>
      <c r="P227" s="246"/>
      <c r="Q227" s="246"/>
      <c r="R227" s="246"/>
      <c r="S227" s="246"/>
      <c r="T227" s="246"/>
      <c r="U227" s="246"/>
      <c r="V227" s="246"/>
      <c r="W227" s="246"/>
      <c r="X227" s="246"/>
      <c r="Y227" s="246"/>
      <c r="Z227" s="732"/>
      <c r="AA227" s="268"/>
      <c r="AB227" s="246"/>
      <c r="AC227" s="284"/>
      <c r="AD227" s="731"/>
      <c r="AE227" s="246"/>
      <c r="AF227" s="246"/>
      <c r="AG227" s="246"/>
      <c r="AH227" s="246"/>
      <c r="AI227" s="246"/>
      <c r="AJ227" s="246"/>
      <c r="AK227" s="246"/>
      <c r="AL227" s="246"/>
      <c r="AM227" s="246"/>
      <c r="AN227" s="246"/>
      <c r="AO227" s="246"/>
      <c r="AP227" s="246"/>
      <c r="AQ227" s="246"/>
      <c r="AR227" s="246"/>
      <c r="AS227" s="246"/>
      <c r="AT227" s="246"/>
      <c r="AU227" s="246"/>
      <c r="AV227" s="246"/>
      <c r="AW227" s="284"/>
      <c r="AX227" s="732"/>
      <c r="AY227" s="1158">
        <v>10</v>
      </c>
      <c r="AZ227" s="744">
        <f t="shared" si="6"/>
        <v>10</v>
      </c>
      <c r="BA227" s="1496">
        <f t="shared" si="7"/>
        <v>1</v>
      </c>
    </row>
    <row r="228" spans="1:53" ht="15.75" hidden="1" x14ac:dyDescent="0.25">
      <c r="A228" s="2103" t="s">
        <v>1017</v>
      </c>
      <c r="B228" s="1700" t="s">
        <v>131</v>
      </c>
      <c r="C228" s="1701" t="s">
        <v>634</v>
      </c>
      <c r="D228" s="1701" t="s">
        <v>167</v>
      </c>
      <c r="E228" s="1702">
        <v>2013</v>
      </c>
      <c r="F228" s="1799" t="s">
        <v>516</v>
      </c>
      <c r="G228" s="362"/>
      <c r="H228" s="326"/>
      <c r="I228" s="337"/>
      <c r="J228" s="338"/>
      <c r="K228" s="337"/>
      <c r="L228" s="337"/>
      <c r="M228" s="337"/>
      <c r="N228" s="337"/>
      <c r="O228" s="337"/>
      <c r="P228" s="337"/>
      <c r="Q228" s="337"/>
      <c r="R228" s="337"/>
      <c r="S228" s="337"/>
      <c r="T228" s="337"/>
      <c r="U228" s="337"/>
      <c r="V228" s="337"/>
      <c r="W228" s="337"/>
      <c r="X228" s="337"/>
      <c r="Y228" s="337"/>
      <c r="Z228" s="1290"/>
      <c r="AA228" s="326"/>
      <c r="AB228" s="337"/>
      <c r="AC228" s="302"/>
      <c r="AD228" s="338"/>
      <c r="AE228" s="337"/>
      <c r="AF228" s="337"/>
      <c r="AG228" s="337"/>
      <c r="AH228" s="337"/>
      <c r="AI228" s="337"/>
      <c r="AJ228" s="337"/>
      <c r="AK228" s="337"/>
      <c r="AL228" s="337"/>
      <c r="AM228" s="337"/>
      <c r="AN228" s="337"/>
      <c r="AO228" s="304"/>
      <c r="AP228" s="304"/>
      <c r="AQ228" s="304"/>
      <c r="AR228" s="304"/>
      <c r="AS228" s="304"/>
      <c r="AT228" s="304"/>
      <c r="AU228" s="304"/>
      <c r="AV228" s="304"/>
      <c r="AW228" s="309"/>
      <c r="AX228" s="889"/>
      <c r="AY228" s="890"/>
      <c r="AZ228" s="1581">
        <f t="shared" si="6"/>
        <v>0</v>
      </c>
      <c r="BA228" s="546">
        <f t="shared" si="7"/>
        <v>0</v>
      </c>
    </row>
    <row r="229" spans="1:53" ht="15.75" hidden="1" x14ac:dyDescent="0.25">
      <c r="A229" s="176" t="s">
        <v>1018</v>
      </c>
      <c r="B229" s="297" t="s">
        <v>7</v>
      </c>
      <c r="C229" s="175" t="s">
        <v>697</v>
      </c>
      <c r="D229" s="175" t="s">
        <v>751</v>
      </c>
      <c r="E229" s="277">
        <v>2014</v>
      </c>
      <c r="F229" s="296" t="s">
        <v>516</v>
      </c>
      <c r="G229" s="357"/>
      <c r="H229" s="267"/>
      <c r="I229" s="83"/>
      <c r="J229" s="81"/>
      <c r="K229" s="83"/>
      <c r="L229" s="83"/>
      <c r="M229" s="83"/>
      <c r="N229" s="83"/>
      <c r="O229" s="83"/>
      <c r="P229" s="83"/>
      <c r="Q229" s="83"/>
      <c r="R229" s="83"/>
      <c r="S229" s="83"/>
      <c r="T229" s="83"/>
      <c r="U229" s="83"/>
      <c r="V229" s="83"/>
      <c r="W229" s="83"/>
      <c r="X229" s="83"/>
      <c r="Y229" s="83"/>
      <c r="Z229" s="168"/>
      <c r="AA229" s="267"/>
      <c r="AB229" s="83"/>
      <c r="AC229" s="264"/>
      <c r="AD229" s="81"/>
      <c r="AE229" s="83"/>
      <c r="AF229" s="83"/>
      <c r="AG229" s="83"/>
      <c r="AH229" s="83"/>
      <c r="AI229" s="83"/>
      <c r="AJ229" s="83"/>
      <c r="AK229" s="83"/>
      <c r="AL229" s="83"/>
      <c r="AM229" s="83"/>
      <c r="AN229" s="83"/>
      <c r="AO229" s="83"/>
      <c r="AP229" s="83"/>
      <c r="AQ229" s="83"/>
      <c r="AR229" s="83"/>
      <c r="AS229" s="83"/>
      <c r="AT229" s="83"/>
      <c r="AU229" s="83"/>
      <c r="AV229" s="83"/>
      <c r="AW229" s="264"/>
      <c r="AX229" s="168"/>
      <c r="AY229" s="493"/>
      <c r="AZ229" s="295">
        <f t="shared" si="6"/>
        <v>0</v>
      </c>
      <c r="BA229" s="269">
        <f t="shared" si="7"/>
        <v>0</v>
      </c>
    </row>
    <row r="230" spans="1:53" ht="15.75" hidden="1" x14ac:dyDescent="0.25">
      <c r="A230" s="176" t="s">
        <v>1019</v>
      </c>
      <c r="B230" s="306" t="s">
        <v>131</v>
      </c>
      <c r="C230" s="289" t="s">
        <v>711</v>
      </c>
      <c r="D230" s="289" t="s">
        <v>586</v>
      </c>
      <c r="E230" s="279">
        <v>2011</v>
      </c>
      <c r="F230" s="311" t="s">
        <v>516</v>
      </c>
      <c r="G230" s="357"/>
      <c r="H230" s="267"/>
      <c r="I230" s="83"/>
      <c r="J230" s="81"/>
      <c r="K230" s="83"/>
      <c r="L230" s="83"/>
      <c r="M230" s="83"/>
      <c r="N230" s="83"/>
      <c r="O230" s="83"/>
      <c r="P230" s="83"/>
      <c r="Q230" s="83"/>
      <c r="R230" s="83"/>
      <c r="S230" s="83"/>
      <c r="T230" s="83"/>
      <c r="U230" s="83"/>
      <c r="V230" s="83"/>
      <c r="W230" s="83"/>
      <c r="X230" s="83"/>
      <c r="Y230" s="83"/>
      <c r="Z230" s="168"/>
      <c r="AA230" s="267"/>
      <c r="AB230" s="83"/>
      <c r="AC230" s="264"/>
      <c r="AD230" s="81"/>
      <c r="AE230" s="83"/>
      <c r="AF230" s="83"/>
      <c r="AG230" s="83"/>
      <c r="AH230" s="83"/>
      <c r="AI230" s="83"/>
      <c r="AJ230" s="83"/>
      <c r="AK230" s="83"/>
      <c r="AL230" s="83"/>
      <c r="AM230" s="83"/>
      <c r="AN230" s="83"/>
      <c r="AO230" s="83"/>
      <c r="AP230" s="83"/>
      <c r="AQ230" s="83"/>
      <c r="AR230" s="83"/>
      <c r="AS230" s="83"/>
      <c r="AT230" s="83"/>
      <c r="AU230" s="83"/>
      <c r="AV230" s="83"/>
      <c r="AW230" s="264"/>
      <c r="AX230" s="168"/>
      <c r="AY230" s="493"/>
      <c r="AZ230" s="295">
        <f t="shared" si="6"/>
        <v>0</v>
      </c>
      <c r="BA230" s="269">
        <f t="shared" si="7"/>
        <v>0</v>
      </c>
    </row>
    <row r="231" spans="1:53" ht="15.75" hidden="1" x14ac:dyDescent="0.25">
      <c r="A231" s="176" t="s">
        <v>1020</v>
      </c>
      <c r="B231" s="297" t="s">
        <v>131</v>
      </c>
      <c r="C231" s="175" t="s">
        <v>551</v>
      </c>
      <c r="D231" s="175" t="s">
        <v>179</v>
      </c>
      <c r="E231" s="277">
        <v>2013</v>
      </c>
      <c r="F231" s="296" t="s">
        <v>516</v>
      </c>
      <c r="G231" s="357"/>
      <c r="H231" s="267"/>
      <c r="I231" s="83"/>
      <c r="J231" s="81"/>
      <c r="K231" s="83"/>
      <c r="L231" s="83"/>
      <c r="M231" s="83"/>
      <c r="N231" s="83"/>
      <c r="O231" s="83"/>
      <c r="P231" s="83"/>
      <c r="Q231" s="83"/>
      <c r="R231" s="83"/>
      <c r="S231" s="83"/>
      <c r="T231" s="83"/>
      <c r="U231" s="83"/>
      <c r="V231" s="83"/>
      <c r="W231" s="83"/>
      <c r="X231" s="83"/>
      <c r="Y231" s="83"/>
      <c r="Z231" s="168"/>
      <c r="AA231" s="267"/>
      <c r="AB231" s="83"/>
      <c r="AC231" s="264"/>
      <c r="AD231" s="81"/>
      <c r="AE231" s="83"/>
      <c r="AF231" s="83"/>
      <c r="AG231" s="83"/>
      <c r="AH231" s="83"/>
      <c r="AI231" s="83"/>
      <c r="AJ231" s="83"/>
      <c r="AK231" s="83"/>
      <c r="AL231" s="83"/>
      <c r="AM231" s="83"/>
      <c r="AN231" s="83"/>
      <c r="AO231" s="83"/>
      <c r="AP231" s="83"/>
      <c r="AQ231" s="83"/>
      <c r="AR231" s="83"/>
      <c r="AS231" s="83"/>
      <c r="AT231" s="83"/>
      <c r="AU231" s="83"/>
      <c r="AV231" s="83"/>
      <c r="AW231" s="264"/>
      <c r="AX231" s="168"/>
      <c r="AY231" s="493"/>
      <c r="AZ231" s="295">
        <f t="shared" si="6"/>
        <v>0</v>
      </c>
      <c r="BA231" s="269">
        <f t="shared" si="7"/>
        <v>0</v>
      </c>
    </row>
    <row r="232" spans="1:53" ht="15.75" hidden="1" x14ac:dyDescent="0.25">
      <c r="A232" s="176" t="s">
        <v>1021</v>
      </c>
      <c r="B232" s="297" t="s">
        <v>131</v>
      </c>
      <c r="C232" s="175" t="s">
        <v>140</v>
      </c>
      <c r="D232" s="175" t="s">
        <v>141</v>
      </c>
      <c r="E232" s="277">
        <v>2010</v>
      </c>
      <c r="F232" s="287" t="s">
        <v>515</v>
      </c>
      <c r="G232" s="357"/>
      <c r="H232" s="267"/>
      <c r="I232" s="83"/>
      <c r="J232" s="81"/>
      <c r="K232" s="83"/>
      <c r="L232" s="83"/>
      <c r="M232" s="83"/>
      <c r="N232" s="83"/>
      <c r="O232" s="83"/>
      <c r="P232" s="83"/>
      <c r="Q232" s="83"/>
      <c r="R232" s="83"/>
      <c r="S232" s="83"/>
      <c r="T232" s="83"/>
      <c r="U232" s="83"/>
      <c r="V232" s="83"/>
      <c r="W232" s="83"/>
      <c r="X232" s="83"/>
      <c r="Y232" s="83"/>
      <c r="Z232" s="168"/>
      <c r="AA232" s="267"/>
      <c r="AB232" s="83"/>
      <c r="AC232" s="264"/>
      <c r="AD232" s="81"/>
      <c r="AE232" s="83"/>
      <c r="AF232" s="83"/>
      <c r="AG232" s="83"/>
      <c r="AH232" s="83"/>
      <c r="AI232" s="83"/>
      <c r="AJ232" s="83"/>
      <c r="AK232" s="83"/>
      <c r="AL232" s="83"/>
      <c r="AM232" s="83"/>
      <c r="AN232" s="83"/>
      <c r="AO232" s="83"/>
      <c r="AP232" s="83"/>
      <c r="AQ232" s="83"/>
      <c r="AR232" s="83"/>
      <c r="AS232" s="83"/>
      <c r="AT232" s="83"/>
      <c r="AU232" s="83"/>
      <c r="AV232" s="83"/>
      <c r="AW232" s="264"/>
      <c r="AX232" s="168"/>
      <c r="AY232" s="493"/>
      <c r="AZ232" s="295">
        <f t="shared" si="6"/>
        <v>0</v>
      </c>
      <c r="BA232" s="269">
        <f t="shared" si="7"/>
        <v>0</v>
      </c>
    </row>
    <row r="233" spans="1:53" ht="15.75" hidden="1" x14ac:dyDescent="0.25">
      <c r="A233" s="176" t="s">
        <v>1022</v>
      </c>
      <c r="B233" s="297" t="s">
        <v>676</v>
      </c>
      <c r="C233" s="175" t="s">
        <v>140</v>
      </c>
      <c r="D233" s="175" t="s">
        <v>81</v>
      </c>
      <c r="E233" s="277">
        <v>2010</v>
      </c>
      <c r="F233" s="296" t="s">
        <v>516</v>
      </c>
      <c r="G233" s="357"/>
      <c r="H233" s="267"/>
      <c r="I233" s="83"/>
      <c r="J233" s="81"/>
      <c r="K233" s="83"/>
      <c r="L233" s="83"/>
      <c r="M233" s="83"/>
      <c r="N233" s="83"/>
      <c r="O233" s="83"/>
      <c r="P233" s="83"/>
      <c r="Q233" s="83"/>
      <c r="R233" s="83"/>
      <c r="S233" s="83"/>
      <c r="T233" s="83"/>
      <c r="U233" s="83"/>
      <c r="V233" s="83"/>
      <c r="W233" s="83"/>
      <c r="X233" s="83"/>
      <c r="Y233" s="83"/>
      <c r="Z233" s="168"/>
      <c r="AA233" s="267"/>
      <c r="AB233" s="83"/>
      <c r="AC233" s="264"/>
      <c r="AD233" s="81"/>
      <c r="AE233" s="83"/>
      <c r="AF233" s="83"/>
      <c r="AG233" s="83"/>
      <c r="AH233" s="83"/>
      <c r="AI233" s="83"/>
      <c r="AJ233" s="83"/>
      <c r="AK233" s="83"/>
      <c r="AL233" s="83"/>
      <c r="AM233" s="83"/>
      <c r="AN233" s="83"/>
      <c r="AO233" s="83"/>
      <c r="AP233" s="83"/>
      <c r="AQ233" s="83"/>
      <c r="AR233" s="83"/>
      <c r="AS233" s="83"/>
      <c r="AT233" s="83"/>
      <c r="AU233" s="83"/>
      <c r="AV233" s="83"/>
      <c r="AW233" s="264"/>
      <c r="AX233" s="168"/>
      <c r="AY233" s="493"/>
      <c r="AZ233" s="295">
        <f t="shared" si="6"/>
        <v>0</v>
      </c>
      <c r="BA233" s="269">
        <f t="shared" si="7"/>
        <v>0</v>
      </c>
    </row>
    <row r="234" spans="1:53" ht="15.75" hidden="1" x14ac:dyDescent="0.25">
      <c r="A234" s="176" t="s">
        <v>1023</v>
      </c>
      <c r="B234" s="306" t="s">
        <v>13</v>
      </c>
      <c r="C234" s="289" t="s">
        <v>522</v>
      </c>
      <c r="D234" s="289" t="s">
        <v>520</v>
      </c>
      <c r="E234" s="279">
        <v>2014</v>
      </c>
      <c r="F234" s="269" t="s">
        <v>515</v>
      </c>
      <c r="G234" s="358"/>
      <c r="H234" s="283"/>
      <c r="I234" s="84"/>
      <c r="J234" s="82"/>
      <c r="K234" s="84"/>
      <c r="L234" s="84"/>
      <c r="M234" s="84"/>
      <c r="N234" s="84"/>
      <c r="O234" s="84"/>
      <c r="P234" s="84"/>
      <c r="Q234" s="84"/>
      <c r="R234" s="84"/>
      <c r="S234" s="84"/>
      <c r="T234" s="84"/>
      <c r="U234" s="84"/>
      <c r="V234" s="84"/>
      <c r="W234" s="84"/>
      <c r="X234" s="84"/>
      <c r="Y234" s="84"/>
      <c r="Z234" s="169"/>
      <c r="AA234" s="283"/>
      <c r="AB234" s="84"/>
      <c r="AC234" s="265"/>
      <c r="AD234" s="84"/>
      <c r="AE234" s="84"/>
      <c r="AF234" s="84"/>
      <c r="AG234" s="84"/>
      <c r="AH234" s="84"/>
      <c r="AI234" s="84"/>
      <c r="AJ234" s="84"/>
      <c r="AK234" s="84"/>
      <c r="AL234" s="84"/>
      <c r="AM234" s="84"/>
      <c r="AN234" s="84"/>
      <c r="AO234" s="83"/>
      <c r="AP234" s="83"/>
      <c r="AQ234" s="83"/>
      <c r="AR234" s="83"/>
      <c r="AS234" s="83"/>
      <c r="AT234" s="83"/>
      <c r="AU234" s="83"/>
      <c r="AV234" s="83"/>
      <c r="AW234" s="264"/>
      <c r="AX234" s="168"/>
      <c r="AY234" s="493"/>
      <c r="AZ234" s="295">
        <f t="shared" si="6"/>
        <v>0</v>
      </c>
      <c r="BA234" s="269">
        <f t="shared" si="7"/>
        <v>0</v>
      </c>
    </row>
    <row r="235" spans="1:53" ht="15.75" hidden="1" x14ac:dyDescent="0.25">
      <c r="A235" s="176" t="s">
        <v>1024</v>
      </c>
      <c r="B235" s="297" t="s">
        <v>7</v>
      </c>
      <c r="C235" s="175" t="s">
        <v>750</v>
      </c>
      <c r="D235" s="175" t="s">
        <v>83</v>
      </c>
      <c r="E235" s="277">
        <v>2014</v>
      </c>
      <c r="F235" s="296" t="s">
        <v>516</v>
      </c>
      <c r="G235" s="357"/>
      <c r="H235" s="267"/>
      <c r="I235" s="83"/>
      <c r="J235" s="81"/>
      <c r="K235" s="83"/>
      <c r="L235" s="83"/>
      <c r="M235" s="83"/>
      <c r="N235" s="83"/>
      <c r="O235" s="83"/>
      <c r="P235" s="83"/>
      <c r="Q235" s="83"/>
      <c r="R235" s="83"/>
      <c r="S235" s="83"/>
      <c r="T235" s="83"/>
      <c r="U235" s="83"/>
      <c r="V235" s="83"/>
      <c r="W235" s="83"/>
      <c r="X235" s="83"/>
      <c r="Y235" s="83"/>
      <c r="Z235" s="168"/>
      <c r="AA235" s="267"/>
      <c r="AB235" s="83"/>
      <c r="AC235" s="264"/>
      <c r="AD235" s="81"/>
      <c r="AE235" s="83"/>
      <c r="AF235" s="83"/>
      <c r="AG235" s="83"/>
      <c r="AH235" s="83"/>
      <c r="AI235" s="83"/>
      <c r="AJ235" s="83"/>
      <c r="AK235" s="83"/>
      <c r="AL235" s="83"/>
      <c r="AM235" s="83"/>
      <c r="AN235" s="83"/>
      <c r="AO235" s="83"/>
      <c r="AP235" s="83"/>
      <c r="AQ235" s="83"/>
      <c r="AR235" s="83"/>
      <c r="AS235" s="83"/>
      <c r="AT235" s="83"/>
      <c r="AU235" s="83"/>
      <c r="AV235" s="83"/>
      <c r="AW235" s="264"/>
      <c r="AX235" s="168"/>
      <c r="AY235" s="493"/>
      <c r="AZ235" s="295">
        <f t="shared" si="6"/>
        <v>0</v>
      </c>
      <c r="BA235" s="269">
        <f t="shared" si="7"/>
        <v>0</v>
      </c>
    </row>
    <row r="236" spans="1:53" ht="15.75" hidden="1" x14ac:dyDescent="0.25">
      <c r="A236" s="176" t="s">
        <v>1025</v>
      </c>
      <c r="B236" s="297" t="s">
        <v>7</v>
      </c>
      <c r="C236" s="175" t="s">
        <v>632</v>
      </c>
      <c r="D236" s="175" t="s">
        <v>141</v>
      </c>
      <c r="E236" s="277">
        <v>2015</v>
      </c>
      <c r="F236" s="296" t="s">
        <v>516</v>
      </c>
      <c r="G236" s="358"/>
      <c r="H236" s="283"/>
      <c r="I236" s="84"/>
      <c r="J236" s="82"/>
      <c r="K236" s="84"/>
      <c r="L236" s="84"/>
      <c r="M236" s="84"/>
      <c r="N236" s="84"/>
      <c r="O236" s="84"/>
      <c r="P236" s="84"/>
      <c r="Q236" s="84"/>
      <c r="R236" s="84"/>
      <c r="S236" s="84"/>
      <c r="T236" s="84"/>
      <c r="U236" s="84"/>
      <c r="V236" s="84"/>
      <c r="W236" s="84"/>
      <c r="X236" s="84"/>
      <c r="Y236" s="84"/>
      <c r="Z236" s="169"/>
      <c r="AA236" s="267"/>
      <c r="AB236" s="83"/>
      <c r="AC236" s="264"/>
      <c r="AD236" s="81"/>
      <c r="AE236" s="83"/>
      <c r="AF236" s="83"/>
      <c r="AG236" s="83"/>
      <c r="AH236" s="83"/>
      <c r="AI236" s="83"/>
      <c r="AJ236" s="83"/>
      <c r="AK236" s="83"/>
      <c r="AL236" s="83"/>
      <c r="AM236" s="83"/>
      <c r="AN236" s="83"/>
      <c r="AO236" s="83"/>
      <c r="AP236" s="83"/>
      <c r="AQ236" s="83"/>
      <c r="AR236" s="83"/>
      <c r="AS236" s="83"/>
      <c r="AT236" s="83"/>
      <c r="AU236" s="83"/>
      <c r="AV236" s="83"/>
      <c r="AW236" s="264"/>
      <c r="AX236" s="168"/>
      <c r="AY236" s="493"/>
      <c r="AZ236" s="295">
        <f t="shared" si="6"/>
        <v>0</v>
      </c>
      <c r="BA236" s="269">
        <f t="shared" si="7"/>
        <v>0</v>
      </c>
    </row>
    <row r="237" spans="1:53" ht="15.75" hidden="1" x14ac:dyDescent="0.25">
      <c r="A237" s="176" t="s">
        <v>1026</v>
      </c>
      <c r="B237" s="306" t="s">
        <v>7</v>
      </c>
      <c r="C237" s="289" t="s">
        <v>699</v>
      </c>
      <c r="D237" s="289" t="s">
        <v>159</v>
      </c>
      <c r="E237" s="279">
        <v>2015</v>
      </c>
      <c r="F237" s="311" t="s">
        <v>516</v>
      </c>
      <c r="G237" s="358"/>
      <c r="H237" s="283"/>
      <c r="I237" s="84"/>
      <c r="J237" s="82"/>
      <c r="K237" s="84"/>
      <c r="L237" s="84"/>
      <c r="M237" s="84"/>
      <c r="N237" s="84"/>
      <c r="O237" s="84"/>
      <c r="P237" s="84"/>
      <c r="Q237" s="84"/>
      <c r="R237" s="84"/>
      <c r="S237" s="84"/>
      <c r="T237" s="84"/>
      <c r="U237" s="84"/>
      <c r="V237" s="84"/>
      <c r="W237" s="84"/>
      <c r="X237" s="84"/>
      <c r="Y237" s="84"/>
      <c r="Z237" s="169"/>
      <c r="AA237" s="267"/>
      <c r="AB237" s="83"/>
      <c r="AC237" s="264"/>
      <c r="AD237" s="81"/>
      <c r="AE237" s="83"/>
      <c r="AF237" s="83"/>
      <c r="AG237" s="83"/>
      <c r="AH237" s="83"/>
      <c r="AI237" s="83"/>
      <c r="AJ237" s="83"/>
      <c r="AK237" s="83"/>
      <c r="AL237" s="83"/>
      <c r="AM237" s="83"/>
      <c r="AN237" s="83"/>
      <c r="AO237" s="83"/>
      <c r="AP237" s="83"/>
      <c r="AQ237" s="83"/>
      <c r="AR237" s="83"/>
      <c r="AS237" s="83"/>
      <c r="AT237" s="83"/>
      <c r="AU237" s="83"/>
      <c r="AV237" s="83"/>
      <c r="AW237" s="264"/>
      <c r="AX237" s="168"/>
      <c r="AY237" s="493"/>
      <c r="AZ237" s="295">
        <f t="shared" si="6"/>
        <v>0</v>
      </c>
      <c r="BA237" s="269">
        <f t="shared" si="7"/>
        <v>0</v>
      </c>
    </row>
    <row r="238" spans="1:53" ht="15.75" hidden="1" x14ac:dyDescent="0.25">
      <c r="A238" s="176" t="s">
        <v>1027</v>
      </c>
      <c r="B238" s="297" t="s">
        <v>14</v>
      </c>
      <c r="C238" s="175" t="s">
        <v>616</v>
      </c>
      <c r="D238" s="175" t="s">
        <v>82</v>
      </c>
      <c r="E238" s="277">
        <v>2009</v>
      </c>
      <c r="F238" s="287" t="s">
        <v>515</v>
      </c>
      <c r="G238" s="357"/>
      <c r="H238" s="267"/>
      <c r="I238" s="83"/>
      <c r="J238" s="81"/>
      <c r="K238" s="83"/>
      <c r="L238" s="83"/>
      <c r="M238" s="83"/>
      <c r="N238" s="83"/>
      <c r="O238" s="83"/>
      <c r="P238" s="83"/>
      <c r="Q238" s="83"/>
      <c r="R238" s="83"/>
      <c r="S238" s="83"/>
      <c r="T238" s="83"/>
      <c r="U238" s="83"/>
      <c r="V238" s="83"/>
      <c r="W238" s="83"/>
      <c r="X238" s="83"/>
      <c r="Y238" s="83"/>
      <c r="Z238" s="168"/>
      <c r="AA238" s="267"/>
      <c r="AB238" s="83"/>
      <c r="AC238" s="264"/>
      <c r="AD238" s="81"/>
      <c r="AE238" s="83"/>
      <c r="AF238" s="83"/>
      <c r="AG238" s="83"/>
      <c r="AH238" s="83"/>
      <c r="AI238" s="83"/>
      <c r="AJ238" s="83"/>
      <c r="AK238" s="83"/>
      <c r="AL238" s="83"/>
      <c r="AM238" s="83"/>
      <c r="AN238" s="83"/>
      <c r="AO238" s="83"/>
      <c r="AP238" s="83"/>
      <c r="AQ238" s="83"/>
      <c r="AR238" s="83"/>
      <c r="AS238" s="83"/>
      <c r="AT238" s="83"/>
      <c r="AU238" s="83"/>
      <c r="AV238" s="83"/>
      <c r="AW238" s="264"/>
      <c r="AX238" s="168"/>
      <c r="AY238" s="493"/>
      <c r="AZ238" s="295">
        <f t="shared" si="6"/>
        <v>0</v>
      </c>
      <c r="BA238" s="269">
        <f t="shared" si="7"/>
        <v>0</v>
      </c>
    </row>
    <row r="239" spans="1:53" ht="15.75" hidden="1" x14ac:dyDescent="0.25">
      <c r="A239" s="176" t="s">
        <v>1028</v>
      </c>
      <c r="B239" s="306" t="s">
        <v>629</v>
      </c>
      <c r="C239" s="289" t="s">
        <v>506</v>
      </c>
      <c r="D239" s="289" t="s">
        <v>507</v>
      </c>
      <c r="E239" s="279">
        <v>2011</v>
      </c>
      <c r="F239" s="269" t="s">
        <v>515</v>
      </c>
      <c r="G239" s="358"/>
      <c r="H239" s="283"/>
      <c r="I239" s="84"/>
      <c r="J239" s="82"/>
      <c r="K239" s="84"/>
      <c r="L239" s="84"/>
      <c r="M239" s="84"/>
      <c r="N239" s="84"/>
      <c r="O239" s="84"/>
      <c r="P239" s="84"/>
      <c r="Q239" s="84"/>
      <c r="R239" s="84"/>
      <c r="S239" s="84"/>
      <c r="T239" s="84"/>
      <c r="U239" s="84"/>
      <c r="V239" s="84"/>
      <c r="W239" s="84"/>
      <c r="X239" s="84"/>
      <c r="Y239" s="84"/>
      <c r="Z239" s="169"/>
      <c r="AA239" s="283"/>
      <c r="AB239" s="84"/>
      <c r="AC239" s="265"/>
      <c r="AD239" s="82"/>
      <c r="AE239" s="84"/>
      <c r="AF239" s="84"/>
      <c r="AG239" s="84"/>
      <c r="AH239" s="84"/>
      <c r="AI239" s="84"/>
      <c r="AJ239" s="84"/>
      <c r="AK239" s="84"/>
      <c r="AL239" s="84"/>
      <c r="AM239" s="84"/>
      <c r="AN239" s="84"/>
      <c r="AO239" s="84"/>
      <c r="AP239" s="84"/>
      <c r="AQ239" s="84"/>
      <c r="AR239" s="84"/>
      <c r="AS239" s="84"/>
      <c r="AT239" s="84"/>
      <c r="AU239" s="84"/>
      <c r="AV239" s="84"/>
      <c r="AW239" s="265"/>
      <c r="AX239" s="169"/>
      <c r="AY239" s="87"/>
      <c r="AZ239" s="295">
        <f t="shared" si="6"/>
        <v>0</v>
      </c>
      <c r="BA239" s="269">
        <f t="shared" si="7"/>
        <v>0</v>
      </c>
    </row>
    <row r="240" spans="1:53" ht="15.75" hidden="1" x14ac:dyDescent="0.25">
      <c r="A240" s="176" t="s">
        <v>1029</v>
      </c>
      <c r="B240" s="297" t="s">
        <v>7</v>
      </c>
      <c r="C240" s="175" t="s">
        <v>539</v>
      </c>
      <c r="D240" s="175" t="s">
        <v>166</v>
      </c>
      <c r="E240" s="277">
        <v>2014</v>
      </c>
      <c r="F240" s="269" t="s">
        <v>515</v>
      </c>
      <c r="G240" s="357"/>
      <c r="H240" s="267"/>
      <c r="I240" s="83"/>
      <c r="J240" s="81"/>
      <c r="K240" s="83"/>
      <c r="L240" s="83"/>
      <c r="M240" s="83"/>
      <c r="N240" s="83"/>
      <c r="O240" s="83"/>
      <c r="P240" s="83"/>
      <c r="Q240" s="83"/>
      <c r="R240" s="83"/>
      <c r="S240" s="83"/>
      <c r="T240" s="83"/>
      <c r="U240" s="83"/>
      <c r="V240" s="83"/>
      <c r="W240" s="83"/>
      <c r="X240" s="83"/>
      <c r="Y240" s="83"/>
      <c r="Z240" s="168"/>
      <c r="AA240" s="267"/>
      <c r="AB240" s="83"/>
      <c r="AC240" s="264"/>
      <c r="AD240" s="81"/>
      <c r="AE240" s="83"/>
      <c r="AF240" s="83"/>
      <c r="AG240" s="83"/>
      <c r="AH240" s="83"/>
      <c r="AI240" s="83"/>
      <c r="AJ240" s="83"/>
      <c r="AK240" s="83"/>
      <c r="AL240" s="83"/>
      <c r="AM240" s="83"/>
      <c r="AN240" s="83"/>
      <c r="AO240" s="83"/>
      <c r="AP240" s="83"/>
      <c r="AQ240" s="83"/>
      <c r="AR240" s="83"/>
      <c r="AS240" s="83"/>
      <c r="AT240" s="83"/>
      <c r="AU240" s="83"/>
      <c r="AV240" s="83"/>
      <c r="AW240" s="264"/>
      <c r="AX240" s="168"/>
      <c r="AY240" s="493"/>
      <c r="AZ240" s="295">
        <f t="shared" si="6"/>
        <v>0</v>
      </c>
      <c r="BA240" s="269">
        <f t="shared" si="7"/>
        <v>0</v>
      </c>
    </row>
    <row r="241" spans="1:53" ht="15.75" hidden="1" x14ac:dyDescent="0.25">
      <c r="A241" s="176" t="s">
        <v>1030</v>
      </c>
      <c r="B241" s="306" t="s">
        <v>71</v>
      </c>
      <c r="C241" s="289" t="s">
        <v>88</v>
      </c>
      <c r="D241" s="289" t="s">
        <v>89</v>
      </c>
      <c r="E241" s="279">
        <v>2011</v>
      </c>
      <c r="F241" s="269" t="s">
        <v>515</v>
      </c>
      <c r="G241" s="358"/>
      <c r="H241" s="283"/>
      <c r="I241" s="84"/>
      <c r="J241" s="82"/>
      <c r="K241" s="84"/>
      <c r="L241" s="84"/>
      <c r="M241" s="84"/>
      <c r="N241" s="84"/>
      <c r="O241" s="84"/>
      <c r="P241" s="84"/>
      <c r="Q241" s="84"/>
      <c r="R241" s="84"/>
      <c r="S241" s="84"/>
      <c r="T241" s="84"/>
      <c r="U241" s="84"/>
      <c r="V241" s="84"/>
      <c r="W241" s="83"/>
      <c r="X241" s="83"/>
      <c r="Y241" s="83"/>
      <c r="Z241" s="168"/>
      <c r="AA241" s="267"/>
      <c r="AB241" s="83"/>
      <c r="AC241" s="264"/>
      <c r="AD241" s="81"/>
      <c r="AE241" s="83"/>
      <c r="AF241" s="83"/>
      <c r="AG241" s="83"/>
      <c r="AH241" s="83"/>
      <c r="AI241" s="83"/>
      <c r="AJ241" s="83"/>
      <c r="AK241" s="83"/>
      <c r="AL241" s="83"/>
      <c r="AM241" s="83"/>
      <c r="AN241" s="83"/>
      <c r="AO241" s="83"/>
      <c r="AP241" s="83"/>
      <c r="AQ241" s="84"/>
      <c r="AR241" s="84"/>
      <c r="AS241" s="84"/>
      <c r="AT241" s="84"/>
      <c r="AU241" s="84"/>
      <c r="AV241" s="84"/>
      <c r="AW241" s="265"/>
      <c r="AX241" s="169"/>
      <c r="AY241" s="493"/>
      <c r="AZ241" s="295">
        <f t="shared" si="6"/>
        <v>0</v>
      </c>
      <c r="BA241" s="269">
        <f t="shared" si="7"/>
        <v>0</v>
      </c>
    </row>
    <row r="242" spans="1:53" ht="15.75" hidden="1" x14ac:dyDescent="0.25">
      <c r="A242" s="176" t="s">
        <v>1031</v>
      </c>
      <c r="B242" s="306" t="s">
        <v>131</v>
      </c>
      <c r="C242" s="289" t="s">
        <v>641</v>
      </c>
      <c r="D242" s="289" t="s">
        <v>642</v>
      </c>
      <c r="E242" s="279">
        <v>2013</v>
      </c>
      <c r="F242" s="311" t="s">
        <v>516</v>
      </c>
      <c r="G242" s="358"/>
      <c r="H242" s="283"/>
      <c r="I242" s="84"/>
      <c r="J242" s="82"/>
      <c r="K242" s="84"/>
      <c r="L242" s="84"/>
      <c r="M242" s="84"/>
      <c r="N242" s="84"/>
      <c r="O242" s="84"/>
      <c r="P242" s="84"/>
      <c r="Q242" s="84"/>
      <c r="R242" s="84"/>
      <c r="S242" s="84"/>
      <c r="T242" s="84"/>
      <c r="U242" s="84"/>
      <c r="V242" s="84"/>
      <c r="W242" s="84"/>
      <c r="X242" s="84"/>
      <c r="Y242" s="84"/>
      <c r="Z242" s="169"/>
      <c r="AA242" s="267"/>
      <c r="AB242" s="83"/>
      <c r="AC242" s="264"/>
      <c r="AD242" s="81"/>
      <c r="AE242" s="83"/>
      <c r="AF242" s="83"/>
      <c r="AG242" s="83"/>
      <c r="AH242" s="83"/>
      <c r="AI242" s="83"/>
      <c r="AJ242" s="83"/>
      <c r="AK242" s="83"/>
      <c r="AL242" s="83"/>
      <c r="AM242" s="83"/>
      <c r="AN242" s="83"/>
      <c r="AO242" s="83"/>
      <c r="AP242" s="83"/>
      <c r="AQ242" s="83"/>
      <c r="AR242" s="83"/>
      <c r="AS242" s="83"/>
      <c r="AT242" s="83"/>
      <c r="AU242" s="83"/>
      <c r="AV242" s="83"/>
      <c r="AW242" s="264"/>
      <c r="AX242" s="168"/>
      <c r="AY242" s="493"/>
      <c r="AZ242" s="295">
        <f t="shared" si="6"/>
        <v>0</v>
      </c>
      <c r="BA242" s="269">
        <f t="shared" si="7"/>
        <v>0</v>
      </c>
    </row>
    <row r="243" spans="1:53" ht="15.75" hidden="1" x14ac:dyDescent="0.25">
      <c r="A243" s="176" t="s">
        <v>1032</v>
      </c>
      <c r="B243" s="297" t="s">
        <v>37</v>
      </c>
      <c r="C243" s="175" t="s">
        <v>587</v>
      </c>
      <c r="D243" s="175" t="s">
        <v>73</v>
      </c>
      <c r="E243" s="277">
        <v>2017</v>
      </c>
      <c r="F243" s="296" t="s">
        <v>516</v>
      </c>
      <c r="G243" s="357"/>
      <c r="H243" s="267"/>
      <c r="I243" s="83"/>
      <c r="J243" s="81"/>
      <c r="K243" s="83"/>
      <c r="L243" s="83"/>
      <c r="M243" s="83"/>
      <c r="N243" s="83"/>
      <c r="O243" s="83"/>
      <c r="P243" s="83"/>
      <c r="Q243" s="83"/>
      <c r="R243" s="83"/>
      <c r="S243" s="83"/>
      <c r="T243" s="83"/>
      <c r="U243" s="83"/>
      <c r="V243" s="83"/>
      <c r="W243" s="83"/>
      <c r="X243" s="83"/>
      <c r="Y243" s="83"/>
      <c r="Z243" s="168"/>
      <c r="AA243" s="267"/>
      <c r="AB243" s="83"/>
      <c r="AC243" s="264"/>
      <c r="AD243" s="81"/>
      <c r="AE243" s="83"/>
      <c r="AF243" s="83"/>
      <c r="AG243" s="83"/>
      <c r="AH243" s="83"/>
      <c r="AI243" s="83"/>
      <c r="AJ243" s="83"/>
      <c r="AK243" s="83"/>
      <c r="AL243" s="83"/>
      <c r="AM243" s="83"/>
      <c r="AN243" s="83"/>
      <c r="AO243" s="83"/>
      <c r="AP243" s="83"/>
      <c r="AQ243" s="83"/>
      <c r="AR243" s="83"/>
      <c r="AS243" s="83"/>
      <c r="AT243" s="83"/>
      <c r="AU243" s="83"/>
      <c r="AV243" s="83"/>
      <c r="AW243" s="264"/>
      <c r="AX243" s="168"/>
      <c r="AY243" s="493"/>
      <c r="AZ243" s="295">
        <f t="shared" si="6"/>
        <v>0</v>
      </c>
      <c r="BA243" s="269">
        <f t="shared" si="7"/>
        <v>0</v>
      </c>
    </row>
    <row r="244" spans="1:53" ht="15.75" hidden="1" x14ac:dyDescent="0.25">
      <c r="A244" s="176" t="s">
        <v>1033</v>
      </c>
      <c r="B244" s="297" t="s">
        <v>629</v>
      </c>
      <c r="C244" s="175" t="s">
        <v>635</v>
      </c>
      <c r="D244" s="175" t="s">
        <v>171</v>
      </c>
      <c r="E244" s="277">
        <v>2013</v>
      </c>
      <c r="F244" s="296" t="s">
        <v>516</v>
      </c>
      <c r="G244" s="371"/>
      <c r="H244" s="360"/>
      <c r="I244" s="282"/>
      <c r="J244" s="292"/>
      <c r="K244" s="282"/>
      <c r="L244" s="282"/>
      <c r="M244" s="282"/>
      <c r="N244" s="282"/>
      <c r="O244" s="282"/>
      <c r="P244" s="282"/>
      <c r="Q244" s="282"/>
      <c r="R244" s="282"/>
      <c r="S244" s="282"/>
      <c r="T244" s="282"/>
      <c r="U244" s="282"/>
      <c r="V244" s="282"/>
      <c r="W244" s="282"/>
      <c r="X244" s="282"/>
      <c r="Y244" s="282"/>
      <c r="Z244" s="281"/>
      <c r="AA244" s="360"/>
      <c r="AB244" s="282"/>
      <c r="AC244" s="277"/>
      <c r="AD244" s="292"/>
      <c r="AE244" s="282"/>
      <c r="AF244" s="282"/>
      <c r="AG244" s="282"/>
      <c r="AH244" s="282"/>
      <c r="AI244" s="282"/>
      <c r="AJ244" s="282"/>
      <c r="AK244" s="282"/>
      <c r="AL244" s="282"/>
      <c r="AM244" s="282"/>
      <c r="AN244" s="282"/>
      <c r="AO244" s="282"/>
      <c r="AP244" s="282"/>
      <c r="AQ244" s="282"/>
      <c r="AR244" s="282"/>
      <c r="AS244" s="282"/>
      <c r="AT244" s="282"/>
      <c r="AU244" s="282"/>
      <c r="AV244" s="282"/>
      <c r="AW244" s="277"/>
      <c r="AX244" s="281"/>
      <c r="AY244" s="494"/>
      <c r="AZ244" s="295">
        <f t="shared" si="6"/>
        <v>0</v>
      </c>
      <c r="BA244" s="269">
        <f t="shared" si="7"/>
        <v>0</v>
      </c>
    </row>
    <row r="245" spans="1:53" ht="15.75" hidden="1" x14ac:dyDescent="0.25">
      <c r="A245" s="176" t="s">
        <v>1034</v>
      </c>
      <c r="B245" s="297" t="s">
        <v>703</v>
      </c>
      <c r="C245" s="175" t="s">
        <v>704</v>
      </c>
      <c r="D245" s="175" t="s">
        <v>179</v>
      </c>
      <c r="E245" s="277">
        <v>2011</v>
      </c>
      <c r="F245" s="296" t="s">
        <v>516</v>
      </c>
      <c r="G245" s="371"/>
      <c r="H245" s="360"/>
      <c r="I245" s="282"/>
      <c r="J245" s="292"/>
      <c r="K245" s="282"/>
      <c r="L245" s="282"/>
      <c r="M245" s="282"/>
      <c r="N245" s="282"/>
      <c r="O245" s="282"/>
      <c r="P245" s="282"/>
      <c r="Q245" s="282"/>
      <c r="R245" s="282"/>
      <c r="S245" s="282"/>
      <c r="T245" s="282"/>
      <c r="U245" s="282"/>
      <c r="V245" s="282"/>
      <c r="W245" s="282"/>
      <c r="X245" s="282"/>
      <c r="Y245" s="282"/>
      <c r="Z245" s="281"/>
      <c r="AA245" s="360"/>
      <c r="AB245" s="282"/>
      <c r="AC245" s="277"/>
      <c r="AD245" s="292"/>
      <c r="AE245" s="282"/>
      <c r="AF245" s="282"/>
      <c r="AG245" s="282"/>
      <c r="AH245" s="282"/>
      <c r="AI245" s="282"/>
      <c r="AJ245" s="282"/>
      <c r="AK245" s="282"/>
      <c r="AL245" s="282"/>
      <c r="AM245" s="282"/>
      <c r="AN245" s="282"/>
      <c r="AO245" s="278"/>
      <c r="AP245" s="278"/>
      <c r="AQ245" s="278"/>
      <c r="AR245" s="278"/>
      <c r="AS245" s="278"/>
      <c r="AT245" s="278"/>
      <c r="AU245" s="278"/>
      <c r="AV245" s="278"/>
      <c r="AW245" s="279"/>
      <c r="AX245" s="281"/>
      <c r="AY245" s="494"/>
      <c r="AZ245" s="295">
        <f t="shared" si="6"/>
        <v>0</v>
      </c>
      <c r="BA245" s="269">
        <f t="shared" si="7"/>
        <v>0</v>
      </c>
    </row>
    <row r="246" spans="1:53" ht="15.75" hidden="1" x14ac:dyDescent="0.25">
      <c r="A246" s="176" t="s">
        <v>1035</v>
      </c>
      <c r="B246" s="306" t="s">
        <v>131</v>
      </c>
      <c r="C246" s="289" t="s">
        <v>693</v>
      </c>
      <c r="D246" s="289" t="s">
        <v>694</v>
      </c>
      <c r="E246" s="279">
        <v>2017</v>
      </c>
      <c r="F246" s="311" t="s">
        <v>516</v>
      </c>
      <c r="G246" s="359"/>
      <c r="H246" s="342"/>
      <c r="I246" s="278"/>
      <c r="J246" s="343"/>
      <c r="K246" s="278"/>
      <c r="L246" s="278"/>
      <c r="M246" s="278"/>
      <c r="N246" s="278"/>
      <c r="O246" s="278"/>
      <c r="P246" s="278"/>
      <c r="Q246" s="278"/>
      <c r="R246" s="278"/>
      <c r="S246" s="278"/>
      <c r="T246" s="278"/>
      <c r="U246" s="278"/>
      <c r="V246" s="278"/>
      <c r="W246" s="278"/>
      <c r="X246" s="278"/>
      <c r="Y246" s="278"/>
      <c r="Z246" s="280"/>
      <c r="AA246" s="342"/>
      <c r="AB246" s="278"/>
      <c r="AC246" s="279"/>
      <c r="AD246" s="343"/>
      <c r="AE246" s="278"/>
      <c r="AF246" s="278"/>
      <c r="AG246" s="278"/>
      <c r="AH246" s="278"/>
      <c r="AI246" s="278"/>
      <c r="AJ246" s="278"/>
      <c r="AK246" s="278"/>
      <c r="AL246" s="278"/>
      <c r="AM246" s="278"/>
      <c r="AN246" s="278"/>
      <c r="AO246" s="278"/>
      <c r="AP246" s="278"/>
      <c r="AQ246" s="278"/>
      <c r="AR246" s="278"/>
      <c r="AS246" s="278"/>
      <c r="AT246" s="278"/>
      <c r="AU246" s="278"/>
      <c r="AV246" s="278"/>
      <c r="AW246" s="279"/>
      <c r="AX246" s="281"/>
      <c r="AY246" s="494"/>
      <c r="AZ246" s="295">
        <f t="shared" si="6"/>
        <v>0</v>
      </c>
      <c r="BA246" s="269">
        <f t="shared" si="7"/>
        <v>0</v>
      </c>
    </row>
    <row r="247" spans="1:53" ht="15.75" hidden="1" x14ac:dyDescent="0.25">
      <c r="A247" s="176" t="s">
        <v>1036</v>
      </c>
      <c r="B247" s="306" t="s">
        <v>13</v>
      </c>
      <c r="C247" s="289" t="s">
        <v>548</v>
      </c>
      <c r="D247" s="289" t="s">
        <v>126</v>
      </c>
      <c r="E247" s="279">
        <v>2013</v>
      </c>
      <c r="F247" s="287" t="s">
        <v>515</v>
      </c>
      <c r="G247" s="359"/>
      <c r="H247" s="342"/>
      <c r="I247" s="278"/>
      <c r="J247" s="343"/>
      <c r="K247" s="278"/>
      <c r="L247" s="278"/>
      <c r="M247" s="278"/>
      <c r="N247" s="278"/>
      <c r="O247" s="278"/>
      <c r="P247" s="278"/>
      <c r="Q247" s="278"/>
      <c r="R247" s="278"/>
      <c r="S247" s="278"/>
      <c r="T247" s="278"/>
      <c r="U247" s="278"/>
      <c r="V247" s="278"/>
      <c r="W247" s="278"/>
      <c r="X247" s="278"/>
      <c r="Y247" s="278"/>
      <c r="Z247" s="280"/>
      <c r="AA247" s="342"/>
      <c r="AB247" s="278"/>
      <c r="AC247" s="279"/>
      <c r="AD247" s="343"/>
      <c r="AE247" s="278"/>
      <c r="AF247" s="278"/>
      <c r="AG247" s="278"/>
      <c r="AH247" s="278"/>
      <c r="AI247" s="278"/>
      <c r="AJ247" s="278"/>
      <c r="AK247" s="278"/>
      <c r="AL247" s="278"/>
      <c r="AM247" s="278"/>
      <c r="AN247" s="278"/>
      <c r="AO247" s="278"/>
      <c r="AP247" s="278"/>
      <c r="AQ247" s="278"/>
      <c r="AR247" s="278"/>
      <c r="AS247" s="278"/>
      <c r="AT247" s="278"/>
      <c r="AU247" s="278"/>
      <c r="AV247" s="278"/>
      <c r="AW247" s="279"/>
      <c r="AX247" s="280"/>
      <c r="AY247" s="541"/>
      <c r="AZ247" s="295">
        <f t="shared" si="6"/>
        <v>0</v>
      </c>
      <c r="BA247" s="269">
        <f t="shared" si="7"/>
        <v>0</v>
      </c>
    </row>
    <row r="248" spans="1:53" ht="15.75" hidden="1" x14ac:dyDescent="0.25">
      <c r="A248" s="176" t="s">
        <v>1037</v>
      </c>
      <c r="B248" s="297" t="s">
        <v>7</v>
      </c>
      <c r="C248" s="175" t="s">
        <v>700</v>
      </c>
      <c r="D248" s="175" t="s">
        <v>73</v>
      </c>
      <c r="E248" s="277">
        <v>2014</v>
      </c>
      <c r="F248" s="296" t="s">
        <v>516</v>
      </c>
      <c r="G248" s="359"/>
      <c r="H248" s="342"/>
      <c r="I248" s="278"/>
      <c r="J248" s="343"/>
      <c r="K248" s="278"/>
      <c r="L248" s="278"/>
      <c r="M248" s="278"/>
      <c r="N248" s="278"/>
      <c r="O248" s="278"/>
      <c r="P248" s="278"/>
      <c r="Q248" s="278"/>
      <c r="R248" s="278"/>
      <c r="S248" s="278"/>
      <c r="T248" s="278"/>
      <c r="U248" s="278"/>
      <c r="V248" s="278"/>
      <c r="W248" s="278"/>
      <c r="X248" s="278"/>
      <c r="Y248" s="278"/>
      <c r="Z248" s="280"/>
      <c r="AA248" s="360"/>
      <c r="AB248" s="282"/>
      <c r="AC248" s="277"/>
      <c r="AD248" s="292"/>
      <c r="AE248" s="282"/>
      <c r="AF248" s="282"/>
      <c r="AG248" s="282"/>
      <c r="AH248" s="282"/>
      <c r="AI248" s="282"/>
      <c r="AJ248" s="282"/>
      <c r="AK248" s="282"/>
      <c r="AL248" s="282"/>
      <c r="AM248" s="282"/>
      <c r="AN248" s="282"/>
      <c r="AO248" s="282"/>
      <c r="AP248" s="282"/>
      <c r="AQ248" s="282"/>
      <c r="AR248" s="282"/>
      <c r="AS248" s="282"/>
      <c r="AT248" s="282"/>
      <c r="AU248" s="282"/>
      <c r="AV248" s="282"/>
      <c r="AW248" s="277"/>
      <c r="AX248" s="281"/>
      <c r="AY248" s="494"/>
      <c r="AZ248" s="295">
        <f t="shared" si="6"/>
        <v>0</v>
      </c>
      <c r="BA248" s="269">
        <f t="shared" si="7"/>
        <v>0</v>
      </c>
    </row>
    <row r="249" spans="1:53" ht="15.75" hidden="1" x14ac:dyDescent="0.25">
      <c r="A249" s="176" t="s">
        <v>1038</v>
      </c>
      <c r="B249" s="297" t="s">
        <v>13</v>
      </c>
      <c r="C249" s="175" t="s">
        <v>158</v>
      </c>
      <c r="D249" s="175" t="s">
        <v>90</v>
      </c>
      <c r="E249" s="277">
        <v>2009</v>
      </c>
      <c r="F249" s="287" t="s">
        <v>515</v>
      </c>
      <c r="G249" s="371"/>
      <c r="H249" s="342"/>
      <c r="I249" s="282"/>
      <c r="J249" s="292"/>
      <c r="K249" s="282"/>
      <c r="L249" s="282"/>
      <c r="M249" s="282"/>
      <c r="N249" s="282"/>
      <c r="O249" s="282"/>
      <c r="P249" s="282"/>
      <c r="Q249" s="282"/>
      <c r="R249" s="282"/>
      <c r="S249" s="282"/>
      <c r="T249" s="282"/>
      <c r="U249" s="282"/>
      <c r="V249" s="282"/>
      <c r="W249" s="282"/>
      <c r="X249" s="282"/>
      <c r="Y249" s="282"/>
      <c r="Z249" s="281"/>
      <c r="AA249" s="360"/>
      <c r="AB249" s="282"/>
      <c r="AC249" s="277"/>
      <c r="AD249" s="292"/>
      <c r="AE249" s="282"/>
      <c r="AF249" s="282"/>
      <c r="AG249" s="282"/>
      <c r="AH249" s="282"/>
      <c r="AI249" s="282"/>
      <c r="AJ249" s="282"/>
      <c r="AK249" s="282"/>
      <c r="AL249" s="282"/>
      <c r="AM249" s="282"/>
      <c r="AN249" s="282"/>
      <c r="AO249" s="282"/>
      <c r="AP249" s="282"/>
      <c r="AQ249" s="282"/>
      <c r="AR249" s="282"/>
      <c r="AS249" s="282"/>
      <c r="AT249" s="282"/>
      <c r="AU249" s="282"/>
      <c r="AV249" s="282"/>
      <c r="AW249" s="277"/>
      <c r="AX249" s="281"/>
      <c r="AY249" s="494"/>
      <c r="AZ249" s="295">
        <f t="shared" si="6"/>
        <v>0</v>
      </c>
      <c r="BA249" s="269">
        <f t="shared" si="7"/>
        <v>0</v>
      </c>
    </row>
    <row r="250" spans="1:53" ht="15.75" hidden="1" x14ac:dyDescent="0.25">
      <c r="A250" s="176" t="s">
        <v>1039</v>
      </c>
      <c r="B250" s="297" t="s">
        <v>131</v>
      </c>
      <c r="C250" s="175" t="s">
        <v>712</v>
      </c>
      <c r="D250" s="175" t="s">
        <v>719</v>
      </c>
      <c r="E250" s="277">
        <v>2011</v>
      </c>
      <c r="F250" s="296" t="s">
        <v>516</v>
      </c>
      <c r="G250" s="359"/>
      <c r="H250" s="342"/>
      <c r="I250" s="278"/>
      <c r="J250" s="343"/>
      <c r="K250" s="278"/>
      <c r="L250" s="278"/>
      <c r="M250" s="278"/>
      <c r="N250" s="278"/>
      <c r="O250" s="278"/>
      <c r="P250" s="278"/>
      <c r="Q250" s="278"/>
      <c r="R250" s="278"/>
      <c r="S250" s="278"/>
      <c r="T250" s="278"/>
      <c r="U250" s="278"/>
      <c r="V250" s="278"/>
      <c r="W250" s="278"/>
      <c r="X250" s="278"/>
      <c r="Y250" s="278"/>
      <c r="Z250" s="280"/>
      <c r="AA250" s="360"/>
      <c r="AB250" s="282"/>
      <c r="AC250" s="277"/>
      <c r="AD250" s="292"/>
      <c r="AE250" s="282"/>
      <c r="AF250" s="282"/>
      <c r="AG250" s="282"/>
      <c r="AH250" s="282"/>
      <c r="AI250" s="282"/>
      <c r="AJ250" s="282"/>
      <c r="AK250" s="282"/>
      <c r="AL250" s="282"/>
      <c r="AM250" s="282"/>
      <c r="AN250" s="282"/>
      <c r="AO250" s="282"/>
      <c r="AP250" s="282"/>
      <c r="AQ250" s="282"/>
      <c r="AR250" s="282"/>
      <c r="AS250" s="282"/>
      <c r="AT250" s="282"/>
      <c r="AU250" s="282"/>
      <c r="AV250" s="282"/>
      <c r="AW250" s="277"/>
      <c r="AX250" s="281"/>
      <c r="AY250" s="494"/>
      <c r="AZ250" s="295">
        <f t="shared" si="6"/>
        <v>0</v>
      </c>
      <c r="BA250" s="269">
        <f t="shared" si="7"/>
        <v>0</v>
      </c>
    </row>
    <row r="251" spans="1:53" ht="15.75" hidden="1" x14ac:dyDescent="0.25">
      <c r="A251" s="176" t="s">
        <v>1041</v>
      </c>
      <c r="B251" s="297" t="s">
        <v>131</v>
      </c>
      <c r="C251" s="175" t="s">
        <v>79</v>
      </c>
      <c r="D251" s="175" t="s">
        <v>83</v>
      </c>
      <c r="E251" s="277">
        <v>2013</v>
      </c>
      <c r="F251" s="296" t="s">
        <v>516</v>
      </c>
      <c r="G251" s="359"/>
      <c r="H251" s="342"/>
      <c r="I251" s="278"/>
      <c r="J251" s="343"/>
      <c r="K251" s="278"/>
      <c r="L251" s="278"/>
      <c r="M251" s="278"/>
      <c r="N251" s="278"/>
      <c r="O251" s="278"/>
      <c r="P251" s="278"/>
      <c r="Q251" s="278"/>
      <c r="R251" s="278"/>
      <c r="S251" s="278"/>
      <c r="T251" s="278"/>
      <c r="U251" s="278"/>
      <c r="V251" s="278"/>
      <c r="W251" s="278"/>
      <c r="X251" s="278"/>
      <c r="Y251" s="278"/>
      <c r="Z251" s="280"/>
      <c r="AA251" s="342"/>
      <c r="AB251" s="278"/>
      <c r="AC251" s="279"/>
      <c r="AD251" s="343"/>
      <c r="AE251" s="278"/>
      <c r="AF251" s="278"/>
      <c r="AG251" s="278"/>
      <c r="AH251" s="278"/>
      <c r="AI251" s="278"/>
      <c r="AJ251" s="278"/>
      <c r="AK251" s="278"/>
      <c r="AL251" s="278"/>
      <c r="AM251" s="278"/>
      <c r="AN251" s="278"/>
      <c r="AO251" s="278"/>
      <c r="AP251" s="278"/>
      <c r="AQ251" s="278"/>
      <c r="AR251" s="278"/>
      <c r="AS251" s="278"/>
      <c r="AT251" s="278"/>
      <c r="AU251" s="278"/>
      <c r="AV251" s="278"/>
      <c r="AW251" s="279"/>
      <c r="AX251" s="281"/>
      <c r="AY251" s="494"/>
      <c r="AZ251" s="295">
        <f t="shared" si="6"/>
        <v>0</v>
      </c>
      <c r="BA251" s="269">
        <f t="shared" si="7"/>
        <v>0</v>
      </c>
    </row>
    <row r="252" spans="1:53" ht="16.5" hidden="1" thickBot="1" x14ac:dyDescent="0.3">
      <c r="A252" s="176" t="s">
        <v>1042</v>
      </c>
      <c r="B252" s="1897" t="s">
        <v>23</v>
      </c>
      <c r="C252" s="976" t="s">
        <v>364</v>
      </c>
      <c r="D252" s="976" t="s">
        <v>69</v>
      </c>
      <c r="E252" s="1898">
        <v>2007</v>
      </c>
      <c r="F252" s="1496" t="s">
        <v>515</v>
      </c>
      <c r="G252" s="1899"/>
      <c r="H252" s="1900"/>
      <c r="I252" s="1901"/>
      <c r="J252" s="1032"/>
      <c r="K252" s="1901"/>
      <c r="L252" s="1901"/>
      <c r="M252" s="1901"/>
      <c r="N252" s="1901"/>
      <c r="O252" s="1901"/>
      <c r="P252" s="1901"/>
      <c r="Q252" s="1901"/>
      <c r="R252" s="1901"/>
      <c r="S252" s="1901"/>
      <c r="T252" s="1901"/>
      <c r="U252" s="1901"/>
      <c r="V252" s="1901"/>
      <c r="W252" s="1901"/>
      <c r="X252" s="1901"/>
      <c r="Y252" s="1901"/>
      <c r="Z252" s="1068"/>
      <c r="AA252" s="1900"/>
      <c r="AB252" s="1901"/>
      <c r="AC252" s="1898"/>
      <c r="AD252" s="1032"/>
      <c r="AE252" s="1901"/>
      <c r="AF252" s="1901"/>
      <c r="AG252" s="1901"/>
      <c r="AH252" s="1901"/>
      <c r="AI252" s="1901"/>
      <c r="AJ252" s="1901"/>
      <c r="AK252" s="1901"/>
      <c r="AL252" s="1901"/>
      <c r="AM252" s="1901"/>
      <c r="AN252" s="1901"/>
      <c r="AO252" s="1901"/>
      <c r="AP252" s="1901"/>
      <c r="AQ252" s="1901"/>
      <c r="AR252" s="1901"/>
      <c r="AS252" s="1901"/>
      <c r="AT252" s="1901"/>
      <c r="AU252" s="1901"/>
      <c r="AV252" s="1901"/>
      <c r="AW252" s="1898"/>
      <c r="AX252" s="1068"/>
      <c r="AY252" s="1902"/>
      <c r="AZ252" s="744">
        <f t="shared" si="6"/>
        <v>0</v>
      </c>
      <c r="BA252" s="1496">
        <f t="shared" si="7"/>
        <v>0</v>
      </c>
    </row>
    <row r="253" spans="1:53" s="800" customFormat="1" ht="18.75" customHeight="1" thickBot="1" x14ac:dyDescent="0.25">
      <c r="A253" s="345"/>
      <c r="B253" s="802"/>
      <c r="C253" s="802"/>
      <c r="D253" s="802"/>
      <c r="E253" s="345"/>
      <c r="F253" s="345"/>
      <c r="G253" s="346">
        <f t="shared" ref="G253:AA253" si="8">SUM(G5:G252)</f>
        <v>824</v>
      </c>
      <c r="H253" s="346">
        <f t="shared" si="8"/>
        <v>1034</v>
      </c>
      <c r="I253" s="347">
        <f t="shared" si="8"/>
        <v>2378</v>
      </c>
      <c r="J253" s="347">
        <f t="shared" si="8"/>
        <v>2188</v>
      </c>
      <c r="K253" s="347">
        <f t="shared" si="8"/>
        <v>1360</v>
      </c>
      <c r="L253" s="347">
        <f t="shared" si="8"/>
        <v>1370</v>
      </c>
      <c r="M253" s="347">
        <f t="shared" si="8"/>
        <v>993</v>
      </c>
      <c r="N253" s="347">
        <f t="shared" si="8"/>
        <v>993</v>
      </c>
      <c r="O253" s="347">
        <f t="shared" si="8"/>
        <v>1625</v>
      </c>
      <c r="P253" s="347">
        <f t="shared" si="8"/>
        <v>1777</v>
      </c>
      <c r="Q253" s="347">
        <f t="shared" si="8"/>
        <v>1777</v>
      </c>
      <c r="R253" s="347">
        <f t="shared" si="8"/>
        <v>1930</v>
      </c>
      <c r="S253" s="347">
        <f t="shared" si="8"/>
        <v>1490</v>
      </c>
      <c r="T253" s="347">
        <f t="shared" si="8"/>
        <v>1450</v>
      </c>
      <c r="U253" s="347">
        <f t="shared" si="8"/>
        <v>1087</v>
      </c>
      <c r="V253" s="347">
        <f t="shared" si="8"/>
        <v>1085</v>
      </c>
      <c r="W253" s="347">
        <f t="shared" si="8"/>
        <v>1114</v>
      </c>
      <c r="X253" s="347">
        <f t="shared" si="8"/>
        <v>1147</v>
      </c>
      <c r="Y253" s="347">
        <f t="shared" si="8"/>
        <v>1777</v>
      </c>
      <c r="Z253" s="347">
        <f t="shared" si="8"/>
        <v>1758</v>
      </c>
      <c r="AA253" s="347">
        <f t="shared" si="8"/>
        <v>1490</v>
      </c>
      <c r="AB253" s="347">
        <f t="shared" ref="AB253:AF253" si="9">SUM(AB5:AB252)</f>
        <v>1661</v>
      </c>
      <c r="AC253" s="347">
        <f t="shared" si="9"/>
        <v>2378</v>
      </c>
      <c r="AD253" s="347">
        <f t="shared" si="9"/>
        <v>2308</v>
      </c>
      <c r="AE253" s="347">
        <f t="shared" si="9"/>
        <v>1720</v>
      </c>
      <c r="AF253" s="347">
        <f t="shared" si="9"/>
        <v>1595</v>
      </c>
      <c r="AG253" s="347">
        <f>SUM(AG5:AG252)</f>
        <v>1975</v>
      </c>
      <c r="AH253" s="347">
        <f t="shared" ref="AH253:BA253" si="10">SUM(AH5:AH252)</f>
        <v>2158</v>
      </c>
      <c r="AI253" s="347">
        <f t="shared" si="10"/>
        <v>2444</v>
      </c>
      <c r="AJ253" s="347">
        <f t="shared" si="10"/>
        <v>2217</v>
      </c>
      <c r="AK253" s="347">
        <f t="shared" si="10"/>
        <v>1778</v>
      </c>
      <c r="AL253" s="347">
        <f t="shared" si="10"/>
        <v>4492</v>
      </c>
      <c r="AM253" s="347">
        <f t="shared" si="10"/>
        <v>5972</v>
      </c>
      <c r="AN253" s="347">
        <f t="shared" si="10"/>
        <v>0</v>
      </c>
      <c r="AO253" s="347">
        <f t="shared" si="10"/>
        <v>0</v>
      </c>
      <c r="AP253" s="347">
        <f t="shared" si="10"/>
        <v>0</v>
      </c>
      <c r="AQ253" s="347">
        <f t="shared" si="10"/>
        <v>0</v>
      </c>
      <c r="AR253" s="347">
        <f t="shared" si="10"/>
        <v>0</v>
      </c>
      <c r="AS253" s="347">
        <f t="shared" si="10"/>
        <v>0</v>
      </c>
      <c r="AT253" s="347">
        <f t="shared" si="10"/>
        <v>0</v>
      </c>
      <c r="AU253" s="347">
        <f t="shared" si="10"/>
        <v>0</v>
      </c>
      <c r="AV253" s="347">
        <f t="shared" si="10"/>
        <v>0</v>
      </c>
      <c r="AW253" s="347">
        <f t="shared" si="10"/>
        <v>0</v>
      </c>
      <c r="AX253" s="2104">
        <f t="shared" si="10"/>
        <v>0</v>
      </c>
      <c r="AY253" s="2105">
        <f t="shared" si="10"/>
        <v>1660</v>
      </c>
      <c r="AZ253" s="356">
        <f>SUM(AZ5:AZ252)</f>
        <v>70445</v>
      </c>
      <c r="BA253" s="344">
        <f t="shared" si="10"/>
        <v>910</v>
      </c>
    </row>
    <row r="254" spans="1:53" s="1441" customFormat="1" ht="30" customHeight="1" x14ac:dyDescent="0.25">
      <c r="A254" s="1437"/>
      <c r="B254" s="1438"/>
      <c r="C254" s="1438"/>
      <c r="D254" s="1438"/>
      <c r="E254" s="1437"/>
      <c r="F254" s="1437"/>
      <c r="G254" s="1439" t="s">
        <v>811</v>
      </c>
      <c r="H254" s="1422" t="s">
        <v>530</v>
      </c>
      <c r="I254" s="1331" t="s">
        <v>812</v>
      </c>
      <c r="J254" s="709" t="s">
        <v>350</v>
      </c>
      <c r="K254" s="1420" t="s">
        <v>347</v>
      </c>
      <c r="L254" s="1421" t="s">
        <v>348</v>
      </c>
      <c r="M254" s="1423" t="s">
        <v>811</v>
      </c>
      <c r="N254" s="1422" t="s">
        <v>530</v>
      </c>
      <c r="O254" s="1420" t="s">
        <v>347</v>
      </c>
      <c r="P254" s="1421" t="s">
        <v>348</v>
      </c>
      <c r="Q254" s="709" t="s">
        <v>350</v>
      </c>
      <c r="R254" s="1331" t="s">
        <v>818</v>
      </c>
      <c r="S254" s="1420" t="s">
        <v>347</v>
      </c>
      <c r="T254" s="1421" t="s">
        <v>348</v>
      </c>
      <c r="U254" s="1423" t="s">
        <v>811</v>
      </c>
      <c r="V254" s="1422" t="s">
        <v>530</v>
      </c>
      <c r="W254" s="1423" t="s">
        <v>811</v>
      </c>
      <c r="X254" s="1422" t="s">
        <v>530</v>
      </c>
      <c r="Y254" s="709" t="s">
        <v>350</v>
      </c>
      <c r="Z254" s="1424" t="s">
        <v>818</v>
      </c>
      <c r="AA254" s="1440" t="s">
        <v>347</v>
      </c>
      <c r="AB254" s="1421" t="s">
        <v>348</v>
      </c>
      <c r="AC254" s="1423" t="s">
        <v>811</v>
      </c>
      <c r="AD254" s="1422" t="s">
        <v>530</v>
      </c>
      <c r="AE254" s="709" t="s">
        <v>1000</v>
      </c>
      <c r="AF254" s="1323" t="s">
        <v>347</v>
      </c>
      <c r="AG254" s="1426" t="s">
        <v>348</v>
      </c>
      <c r="AH254" s="549" t="s">
        <v>812</v>
      </c>
      <c r="AI254" s="1486" t="s">
        <v>811</v>
      </c>
      <c r="AJ254" s="1487" t="s">
        <v>530</v>
      </c>
      <c r="AK254" s="1429" t="s">
        <v>350</v>
      </c>
      <c r="AL254" s="1693" t="s">
        <v>1075</v>
      </c>
      <c r="AM254" s="595" t="s">
        <v>1077</v>
      </c>
      <c r="AN254" s="1427" t="s">
        <v>1062</v>
      </c>
      <c r="AO254" s="1429" t="s">
        <v>1064</v>
      </c>
      <c r="AP254" s="1693" t="s">
        <v>1065</v>
      </c>
      <c r="AQ254" s="595" t="s">
        <v>1067</v>
      </c>
      <c r="AR254" s="1486" t="s">
        <v>811</v>
      </c>
      <c r="AS254" s="1487" t="s">
        <v>530</v>
      </c>
      <c r="AT254" s="549" t="s">
        <v>812</v>
      </c>
      <c r="AU254" s="1695" t="s">
        <v>1070</v>
      </c>
      <c r="AV254" s="1429" t="s">
        <v>1072</v>
      </c>
      <c r="AW254" s="595" t="s">
        <v>1073</v>
      </c>
      <c r="AX254" s="1427" t="s">
        <v>1074</v>
      </c>
      <c r="AY254" s="1443" t="s">
        <v>744</v>
      </c>
      <c r="AZ254" s="1438"/>
      <c r="BA254" s="1437"/>
    </row>
    <row r="255" spans="1:53" ht="54" customHeight="1" thickBot="1" x14ac:dyDescent="0.3">
      <c r="A255" s="96"/>
      <c r="B255" s="97"/>
      <c r="C255" s="97"/>
      <c r="D255" s="97"/>
      <c r="E255" s="96"/>
      <c r="F255" s="96"/>
      <c r="G255" s="1431" t="s">
        <v>810</v>
      </c>
      <c r="H255" s="1432" t="s">
        <v>810</v>
      </c>
      <c r="I255" s="1433" t="s">
        <v>813</v>
      </c>
      <c r="J255" s="1328" t="s">
        <v>814</v>
      </c>
      <c r="K255" s="1434" t="s">
        <v>823</v>
      </c>
      <c r="L255" s="1329" t="s">
        <v>824</v>
      </c>
      <c r="M255" s="1435" t="s">
        <v>815</v>
      </c>
      <c r="N255" s="1432" t="s">
        <v>815</v>
      </c>
      <c r="O255" s="1434" t="s">
        <v>816</v>
      </c>
      <c r="P255" s="1329" t="s">
        <v>816</v>
      </c>
      <c r="Q255" s="1328" t="s">
        <v>817</v>
      </c>
      <c r="R255" s="1433" t="s">
        <v>825</v>
      </c>
      <c r="S255" s="1434" t="s">
        <v>819</v>
      </c>
      <c r="T255" s="1329" t="s">
        <v>819</v>
      </c>
      <c r="U255" s="1435" t="s">
        <v>922</v>
      </c>
      <c r="V255" s="1432" t="s">
        <v>922</v>
      </c>
      <c r="W255" s="1435" t="s">
        <v>820</v>
      </c>
      <c r="X255" s="1432" t="s">
        <v>820</v>
      </c>
      <c r="Y255" s="1328" t="s">
        <v>821</v>
      </c>
      <c r="Z255" s="1436" t="s">
        <v>822</v>
      </c>
      <c r="AA255" s="1324" t="s">
        <v>953</v>
      </c>
      <c r="AB255" s="1325" t="s">
        <v>950</v>
      </c>
      <c r="AC255" s="1326" t="s">
        <v>966</v>
      </c>
      <c r="AD255" s="1327" t="s">
        <v>966</v>
      </c>
      <c r="AE255" s="1328" t="s">
        <v>952</v>
      </c>
      <c r="AF255" s="1324" t="s">
        <v>955</v>
      </c>
      <c r="AG255" s="1325" t="s">
        <v>951</v>
      </c>
      <c r="AH255" s="1692" t="s">
        <v>956</v>
      </c>
      <c r="AI255" s="720" t="s">
        <v>957</v>
      </c>
      <c r="AJ255" s="1033" t="s">
        <v>957</v>
      </c>
      <c r="AK255" s="602" t="s">
        <v>1061</v>
      </c>
      <c r="AL255" s="1694" t="s">
        <v>1076</v>
      </c>
      <c r="AM255" s="1692" t="s">
        <v>1078</v>
      </c>
      <c r="AN255" s="720" t="s">
        <v>1063</v>
      </c>
      <c r="AO255" s="602" t="s">
        <v>1063</v>
      </c>
      <c r="AP255" s="1694" t="s">
        <v>1066</v>
      </c>
      <c r="AQ255" s="1692" t="s">
        <v>1068</v>
      </c>
      <c r="AR255" s="720" t="s">
        <v>959</v>
      </c>
      <c r="AS255" s="1033" t="s">
        <v>959</v>
      </c>
      <c r="AT255" s="1692" t="s">
        <v>1069</v>
      </c>
      <c r="AU255" s="1691" t="s">
        <v>1071</v>
      </c>
      <c r="AV255" s="602" t="s">
        <v>1071</v>
      </c>
      <c r="AW255" s="1692" t="s">
        <v>960</v>
      </c>
      <c r="AX255" s="720" t="s">
        <v>961</v>
      </c>
      <c r="AY255" s="527" t="s">
        <v>749</v>
      </c>
      <c r="AZ255" s="97"/>
      <c r="BA255" s="96"/>
    </row>
    <row r="257" spans="24:24" x14ac:dyDescent="0.2">
      <c r="X257" s="10"/>
    </row>
    <row r="258" spans="24:24" x14ac:dyDescent="0.2">
      <c r="X258" s="10"/>
    </row>
    <row r="259" spans="24:24" x14ac:dyDescent="0.2">
      <c r="X259" s="10"/>
    </row>
    <row r="260" spans="24:24" x14ac:dyDescent="0.2">
      <c r="X260" s="10"/>
    </row>
  </sheetData>
  <sortState xmlns:xlrd2="http://schemas.microsoft.com/office/spreadsheetml/2017/richdata2" ref="B5:BA252">
    <sortCondition descending="1" ref="AZ5:AZ252"/>
  </sortState>
  <phoneticPr fontId="19" type="noConversion"/>
  <pageMargins left="0.25" right="0.25" top="0.75" bottom="0.75" header="0.3" footer="0.3"/>
  <pageSetup paperSize="9" scale="43" orientation="portrait" r:id="rId1"/>
  <rowBreaks count="1" manualBreakCount="1">
    <brk id="10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Z107"/>
  <sheetViews>
    <sheetView zoomScale="85" zoomScaleNormal="85" workbookViewId="0">
      <selection activeCell="Z2" sqref="Z2"/>
    </sheetView>
  </sheetViews>
  <sheetFormatPr defaultRowHeight="15" x14ac:dyDescent="0.25"/>
  <cols>
    <col min="1" max="1" width="0.5703125" style="3" customWidth="1"/>
    <col min="2" max="2" width="5.5703125" style="6" customWidth="1"/>
    <col min="3" max="3" width="17.140625" style="3" customWidth="1"/>
    <col min="4" max="4" width="14.5703125" style="3" customWidth="1"/>
    <col min="5" max="5" width="10.5703125" style="3" customWidth="1"/>
    <col min="6" max="6" width="6.7109375" style="3" customWidth="1"/>
    <col min="7" max="7" width="5.140625" style="6" customWidth="1"/>
    <col min="8" max="17" width="6" style="3" customWidth="1"/>
    <col min="18" max="18" width="6" style="7" customWidth="1"/>
    <col min="19" max="19" width="5.85546875" style="7" customWidth="1"/>
    <col min="20" max="20" width="6.42578125" style="6" customWidth="1"/>
    <col min="21" max="21" width="5.7109375" style="6" bestFit="1" customWidth="1"/>
    <col min="22" max="22" width="5.28515625" style="6" bestFit="1" customWidth="1"/>
    <col min="23" max="23" width="5.5703125" style="6" bestFit="1" customWidth="1"/>
    <col min="24" max="24" width="6.5703125" style="7" bestFit="1" customWidth="1"/>
    <col min="25" max="28" width="5.7109375" style="7" bestFit="1" customWidth="1"/>
    <col min="29" max="29" width="5.85546875" style="7" bestFit="1" customWidth="1"/>
    <col min="30" max="30" width="6.140625" style="7" bestFit="1" customWidth="1"/>
    <col min="31" max="32" width="6.5703125" style="7" bestFit="1" customWidth="1"/>
    <col min="33" max="33" width="6.42578125" style="7" bestFit="1" customWidth="1"/>
    <col min="34" max="34" width="5.7109375" style="7" bestFit="1" customWidth="1"/>
    <col min="35" max="35" width="5.85546875" style="7" bestFit="1" customWidth="1"/>
    <col min="36" max="36" width="5.7109375" style="7" bestFit="1" customWidth="1"/>
    <col min="37" max="37" width="5.5703125" style="7" bestFit="1" customWidth="1"/>
    <col min="38" max="38" width="6.7109375" style="7" bestFit="1" customWidth="1"/>
    <col min="39" max="39" width="8" style="3" customWidth="1"/>
    <col min="40" max="40" width="6.140625" style="6" customWidth="1"/>
    <col min="41" max="41" width="0.28515625" style="3" customWidth="1"/>
    <col min="42" max="42" width="3.42578125" style="3" customWidth="1"/>
    <col min="43" max="43" width="5.42578125" style="3" customWidth="1"/>
    <col min="44" max="44" width="11.85546875" style="3" customWidth="1"/>
    <col min="45" max="45" width="3.85546875" style="3" customWidth="1"/>
    <col min="46" max="46" width="17.85546875" style="3" customWidth="1"/>
    <col min="47" max="47" width="5.85546875" style="3" customWidth="1"/>
    <col min="48" max="48" width="10.140625" style="3" customWidth="1"/>
    <col min="49" max="49" width="7" style="3" customWidth="1"/>
    <col min="50" max="50" width="12.140625" style="3" customWidth="1"/>
    <col min="51" max="51" width="9.140625" style="95"/>
    <col min="52" max="52" width="6.140625" style="3" customWidth="1"/>
    <col min="53" max="53" width="5.140625" style="3" customWidth="1"/>
    <col min="54" max="16384" width="9.140625" style="3"/>
  </cols>
  <sheetData>
    <row r="1" spans="2:52" x14ac:dyDescent="0.25">
      <c r="G1" s="96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</row>
    <row r="2" spans="2:52" ht="14.25" customHeight="1" thickBot="1" x14ac:dyDescent="0.3">
      <c r="B2" s="96"/>
      <c r="C2" s="97"/>
      <c r="D2" s="97"/>
      <c r="E2" s="97" t="s">
        <v>529</v>
      </c>
      <c r="F2" s="97"/>
      <c r="G2" s="96"/>
      <c r="H2" s="196">
        <v>1</v>
      </c>
      <c r="I2" s="196">
        <v>2</v>
      </c>
      <c r="J2" s="196">
        <v>3</v>
      </c>
      <c r="K2" s="196">
        <v>5</v>
      </c>
      <c r="L2" s="196">
        <v>7</v>
      </c>
      <c r="M2" s="196">
        <v>9</v>
      </c>
      <c r="N2" s="98">
        <v>10</v>
      </c>
      <c r="O2" s="98">
        <v>13</v>
      </c>
      <c r="P2" s="98">
        <v>15</v>
      </c>
      <c r="Q2" s="98">
        <v>17</v>
      </c>
      <c r="R2" s="98">
        <v>20</v>
      </c>
      <c r="S2" s="98">
        <v>21</v>
      </c>
      <c r="T2" s="98">
        <v>23</v>
      </c>
      <c r="U2" s="98">
        <v>26</v>
      </c>
      <c r="V2" s="98">
        <v>27</v>
      </c>
      <c r="W2" s="98">
        <v>28</v>
      </c>
      <c r="X2" s="98">
        <v>29</v>
      </c>
      <c r="Y2" s="98">
        <v>32</v>
      </c>
      <c r="Z2" s="98">
        <v>33</v>
      </c>
      <c r="AA2" s="96">
        <v>34</v>
      </c>
      <c r="AB2" s="96">
        <v>35</v>
      </c>
      <c r="AC2" s="96">
        <v>36</v>
      </c>
      <c r="AD2" s="96">
        <v>37</v>
      </c>
      <c r="AE2" s="96">
        <v>38</v>
      </c>
      <c r="AF2" s="96">
        <v>39</v>
      </c>
      <c r="AG2" s="96">
        <v>40</v>
      </c>
      <c r="AH2" s="96">
        <v>41</v>
      </c>
      <c r="AI2" s="96">
        <v>42</v>
      </c>
      <c r="AJ2" s="96">
        <v>43</v>
      </c>
      <c r="AK2" s="96">
        <v>44</v>
      </c>
      <c r="AL2" s="96"/>
    </row>
    <row r="3" spans="2:52" ht="39" customHeight="1" thickBot="1" x14ac:dyDescent="0.3">
      <c r="B3" s="96"/>
      <c r="C3" s="996" t="s">
        <v>162</v>
      </c>
      <c r="D3" s="713"/>
      <c r="E3" s="713"/>
      <c r="F3" s="713"/>
      <c r="G3" s="96"/>
      <c r="H3" s="714" t="s">
        <v>811</v>
      </c>
      <c r="I3" s="964" t="s">
        <v>530</v>
      </c>
      <c r="J3" s="549" t="s">
        <v>812</v>
      </c>
      <c r="K3" s="715" t="s">
        <v>347</v>
      </c>
      <c r="L3" s="716" t="s">
        <v>811</v>
      </c>
      <c r="M3" s="715" t="s">
        <v>347</v>
      </c>
      <c r="N3" s="555" t="s">
        <v>348</v>
      </c>
      <c r="O3" s="715" t="s">
        <v>347</v>
      </c>
      <c r="P3" s="716" t="s">
        <v>811</v>
      </c>
      <c r="Q3" s="716" t="s">
        <v>811</v>
      </c>
      <c r="R3" s="550" t="s">
        <v>818</v>
      </c>
      <c r="S3" s="715" t="s">
        <v>347</v>
      </c>
      <c r="T3" s="716" t="s">
        <v>811</v>
      </c>
      <c r="U3" s="1323" t="s">
        <v>347</v>
      </c>
      <c r="V3" s="707" t="s">
        <v>348</v>
      </c>
      <c r="W3" s="549" t="s">
        <v>812</v>
      </c>
      <c r="X3" s="1486" t="s">
        <v>811</v>
      </c>
      <c r="Y3" s="1693" t="s">
        <v>1075</v>
      </c>
      <c r="Z3" s="595" t="s">
        <v>1077</v>
      </c>
      <c r="AA3" s="1427" t="s">
        <v>1062</v>
      </c>
      <c r="AB3" s="1429" t="s">
        <v>1064</v>
      </c>
      <c r="AC3" s="1442" t="s">
        <v>1065</v>
      </c>
      <c r="AD3" s="1338" t="s">
        <v>1079</v>
      </c>
      <c r="AE3" s="1486" t="s">
        <v>811</v>
      </c>
      <c r="AF3" s="1487" t="s">
        <v>530</v>
      </c>
      <c r="AG3" s="549" t="s">
        <v>812</v>
      </c>
      <c r="AH3" s="1695" t="s">
        <v>1070</v>
      </c>
      <c r="AI3" s="709" t="s">
        <v>1072</v>
      </c>
      <c r="AJ3" s="1330" t="s">
        <v>1073</v>
      </c>
      <c r="AK3" s="1696" t="s">
        <v>1074</v>
      </c>
      <c r="AL3" s="717" t="s">
        <v>744</v>
      </c>
      <c r="AM3" s="29"/>
    </row>
    <row r="4" spans="2:52" ht="60.75" thickBot="1" x14ac:dyDescent="0.3">
      <c r="B4" s="3"/>
      <c r="C4" s="306" t="s">
        <v>4</v>
      </c>
      <c r="D4" s="289" t="s">
        <v>40</v>
      </c>
      <c r="E4" s="289" t="s">
        <v>41</v>
      </c>
      <c r="F4" s="1069" t="s">
        <v>435</v>
      </c>
      <c r="G4" s="1070" t="s">
        <v>537</v>
      </c>
      <c r="H4" s="1071" t="s">
        <v>810</v>
      </c>
      <c r="I4" s="1327" t="s">
        <v>810</v>
      </c>
      <c r="J4" s="1221" t="s">
        <v>813</v>
      </c>
      <c r="K4" s="1322" t="s">
        <v>875</v>
      </c>
      <c r="L4" s="1326" t="s">
        <v>815</v>
      </c>
      <c r="M4" s="1322" t="s">
        <v>816</v>
      </c>
      <c r="N4" s="1325" t="s">
        <v>816</v>
      </c>
      <c r="O4" s="1322" t="s">
        <v>819</v>
      </c>
      <c r="P4" s="1326" t="s">
        <v>922</v>
      </c>
      <c r="Q4" s="1497" t="s">
        <v>820</v>
      </c>
      <c r="R4" s="1320" t="s">
        <v>822</v>
      </c>
      <c r="S4" s="1322" t="s">
        <v>953</v>
      </c>
      <c r="T4" s="1326" t="s">
        <v>949</v>
      </c>
      <c r="U4" s="1324" t="s">
        <v>955</v>
      </c>
      <c r="V4" s="1329" t="s">
        <v>951</v>
      </c>
      <c r="W4" s="605" t="s">
        <v>956</v>
      </c>
      <c r="X4" s="720" t="s">
        <v>957</v>
      </c>
      <c r="Y4" s="1694" t="s">
        <v>1076</v>
      </c>
      <c r="Z4" s="605" t="s">
        <v>1078</v>
      </c>
      <c r="AA4" s="720" t="s">
        <v>1063</v>
      </c>
      <c r="AB4" s="602" t="s">
        <v>1063</v>
      </c>
      <c r="AC4" s="1694" t="s">
        <v>1066</v>
      </c>
      <c r="AD4" s="605" t="s">
        <v>1068</v>
      </c>
      <c r="AE4" s="720" t="s">
        <v>959</v>
      </c>
      <c r="AF4" s="1033" t="s">
        <v>959</v>
      </c>
      <c r="AG4" s="605" t="s">
        <v>1069</v>
      </c>
      <c r="AH4" s="1698" t="s">
        <v>1071</v>
      </c>
      <c r="AI4" s="602" t="s">
        <v>1071</v>
      </c>
      <c r="AJ4" s="605" t="s">
        <v>960</v>
      </c>
      <c r="AK4" s="1699" t="s">
        <v>961</v>
      </c>
      <c r="AL4" s="1072" t="s">
        <v>770</v>
      </c>
      <c r="AM4" s="1073" t="s">
        <v>19</v>
      </c>
      <c r="AN4" s="1226" t="s">
        <v>385</v>
      </c>
    </row>
    <row r="5" spans="2:52" x14ac:dyDescent="0.25">
      <c r="B5" s="963" t="s">
        <v>31</v>
      </c>
      <c r="C5" s="1150" t="s">
        <v>13</v>
      </c>
      <c r="D5" s="1151" t="s">
        <v>532</v>
      </c>
      <c r="E5" s="1151" t="s">
        <v>73</v>
      </c>
      <c r="F5" s="1152">
        <v>2015</v>
      </c>
      <c r="G5" s="1153" t="s">
        <v>515</v>
      </c>
      <c r="H5" s="1159"/>
      <c r="I5" s="964"/>
      <c r="J5" s="1157">
        <v>39</v>
      </c>
      <c r="K5" s="1156">
        <v>200</v>
      </c>
      <c r="L5" s="1156">
        <v>100</v>
      </c>
      <c r="M5" s="1156">
        <v>200</v>
      </c>
      <c r="N5" s="964"/>
      <c r="O5" s="1156">
        <v>200</v>
      </c>
      <c r="P5" s="1156">
        <v>75</v>
      </c>
      <c r="Q5" s="1155">
        <v>68</v>
      </c>
      <c r="R5" s="1321"/>
      <c r="S5" s="1155">
        <v>200</v>
      </c>
      <c r="T5" s="964"/>
      <c r="U5" s="1156">
        <v>200</v>
      </c>
      <c r="V5" s="1156"/>
      <c r="W5" s="1156">
        <v>57</v>
      </c>
      <c r="X5" s="1156">
        <v>100</v>
      </c>
      <c r="Y5" s="1156"/>
      <c r="Z5" s="1156">
        <v>42</v>
      </c>
      <c r="AA5" s="1156"/>
      <c r="AB5" s="1152"/>
      <c r="AC5" s="1152"/>
      <c r="AD5" s="1152"/>
      <c r="AE5" s="1152"/>
      <c r="AF5" s="1152"/>
      <c r="AG5" s="1152"/>
      <c r="AH5" s="1152"/>
      <c r="AI5" s="1152"/>
      <c r="AJ5" s="1152"/>
      <c r="AK5" s="1152"/>
      <c r="AL5" s="1153"/>
      <c r="AM5" s="966">
        <f t="shared" ref="AM5:AM47" si="0">SUM(H5:AK5)+(AN5*10)</f>
        <v>1601</v>
      </c>
      <c r="AN5" s="943">
        <f t="shared" ref="AN5:AN47" si="1">COUNTA(H5:AK5)+(AL5/10)</f>
        <v>12</v>
      </c>
      <c r="AZ5" s="6"/>
    </row>
    <row r="6" spans="2:52" x14ac:dyDescent="0.25">
      <c r="B6" s="965" t="s">
        <v>32</v>
      </c>
      <c r="C6" s="945" t="s">
        <v>13</v>
      </c>
      <c r="D6" s="946" t="s">
        <v>118</v>
      </c>
      <c r="E6" s="946" t="s">
        <v>184</v>
      </c>
      <c r="F6" s="947">
        <v>2015</v>
      </c>
      <c r="G6" s="948" t="s">
        <v>515</v>
      </c>
      <c r="H6" s="949"/>
      <c r="I6" s="951"/>
      <c r="J6" s="952">
        <v>20</v>
      </c>
      <c r="K6" s="951">
        <v>170</v>
      </c>
      <c r="L6" s="951">
        <v>85</v>
      </c>
      <c r="M6" s="951">
        <v>170</v>
      </c>
      <c r="N6" s="951"/>
      <c r="O6" s="951">
        <v>170</v>
      </c>
      <c r="P6" s="951">
        <v>85</v>
      </c>
      <c r="Q6" s="950">
        <v>75</v>
      </c>
      <c r="R6" s="953"/>
      <c r="S6" s="950">
        <v>170</v>
      </c>
      <c r="T6" s="951"/>
      <c r="U6" s="951">
        <v>170</v>
      </c>
      <c r="V6" s="951"/>
      <c r="W6" s="951"/>
      <c r="X6" s="951"/>
      <c r="Y6" s="951"/>
      <c r="Z6" s="951"/>
      <c r="AA6" s="951"/>
      <c r="AB6" s="947"/>
      <c r="AC6" s="947"/>
      <c r="AD6" s="947"/>
      <c r="AE6" s="947"/>
      <c r="AF6" s="947"/>
      <c r="AG6" s="947"/>
      <c r="AH6" s="947"/>
      <c r="AI6" s="947"/>
      <c r="AJ6" s="947"/>
      <c r="AK6" s="947"/>
      <c r="AL6" s="948"/>
      <c r="AM6" s="966">
        <f t="shared" si="0"/>
        <v>1205</v>
      </c>
      <c r="AN6" s="943">
        <f t="shared" si="1"/>
        <v>9</v>
      </c>
    </row>
    <row r="7" spans="2:52" x14ac:dyDescent="0.25">
      <c r="B7" s="965" t="s">
        <v>33</v>
      </c>
      <c r="C7" s="1703" t="s">
        <v>11</v>
      </c>
      <c r="D7" s="1490" t="s">
        <v>169</v>
      </c>
      <c r="E7" s="1490" t="s">
        <v>170</v>
      </c>
      <c r="F7" s="1081">
        <v>2015</v>
      </c>
      <c r="G7" s="943" t="s">
        <v>515</v>
      </c>
      <c r="H7" s="1703"/>
      <c r="I7" s="956"/>
      <c r="J7" s="1704"/>
      <c r="K7" s="956"/>
      <c r="L7" s="956">
        <v>53</v>
      </c>
      <c r="M7" s="956">
        <v>125</v>
      </c>
      <c r="N7" s="956"/>
      <c r="O7" s="956">
        <v>115</v>
      </c>
      <c r="P7" s="956">
        <v>63</v>
      </c>
      <c r="Q7" s="955">
        <v>63</v>
      </c>
      <c r="R7" s="1705"/>
      <c r="S7" s="955">
        <v>135</v>
      </c>
      <c r="T7" s="956">
        <v>135</v>
      </c>
      <c r="U7" s="956">
        <v>150</v>
      </c>
      <c r="V7" s="956"/>
      <c r="W7" s="956">
        <v>51</v>
      </c>
      <c r="X7" s="956">
        <v>115</v>
      </c>
      <c r="Y7" s="956"/>
      <c r="Z7" s="956">
        <v>125</v>
      </c>
      <c r="AA7" s="956"/>
      <c r="AB7" s="1081"/>
      <c r="AC7" s="1081"/>
      <c r="AD7" s="1081"/>
      <c r="AE7" s="1081"/>
      <c r="AF7" s="1081"/>
      <c r="AG7" s="1081"/>
      <c r="AH7" s="1081"/>
      <c r="AI7" s="1081"/>
      <c r="AJ7" s="1081"/>
      <c r="AK7" s="1081"/>
      <c r="AL7" s="943"/>
      <c r="AM7" s="966">
        <f t="shared" si="0"/>
        <v>1240</v>
      </c>
      <c r="AN7" s="943">
        <f t="shared" si="1"/>
        <v>11</v>
      </c>
    </row>
    <row r="8" spans="2:52" x14ac:dyDescent="0.25">
      <c r="B8" s="722" t="s">
        <v>34</v>
      </c>
      <c r="C8" s="166" t="s">
        <v>7</v>
      </c>
      <c r="D8" s="28" t="s">
        <v>145</v>
      </c>
      <c r="E8" s="28" t="s">
        <v>90</v>
      </c>
      <c r="F8" s="264">
        <v>2015</v>
      </c>
      <c r="G8" s="287" t="s">
        <v>515</v>
      </c>
      <c r="H8" s="357">
        <v>50</v>
      </c>
      <c r="I8" s="83"/>
      <c r="J8" s="81"/>
      <c r="K8" s="83">
        <v>125</v>
      </c>
      <c r="L8" s="83">
        <v>23</v>
      </c>
      <c r="M8" s="83">
        <v>105</v>
      </c>
      <c r="N8" s="83"/>
      <c r="O8" s="83">
        <v>125</v>
      </c>
      <c r="P8" s="83">
        <v>58</v>
      </c>
      <c r="Q8" s="267">
        <v>53</v>
      </c>
      <c r="R8" s="168"/>
      <c r="S8" s="267"/>
      <c r="T8" s="83">
        <v>95</v>
      </c>
      <c r="U8" s="83">
        <v>125</v>
      </c>
      <c r="V8" s="83"/>
      <c r="W8" s="83">
        <v>42</v>
      </c>
      <c r="X8" s="83">
        <v>85</v>
      </c>
      <c r="Y8" s="83"/>
      <c r="Z8" s="83"/>
      <c r="AA8" s="83"/>
      <c r="AB8" s="264"/>
      <c r="AC8" s="264"/>
      <c r="AD8" s="264"/>
      <c r="AE8" s="264"/>
      <c r="AF8" s="264"/>
      <c r="AG8" s="264"/>
      <c r="AH8" s="264"/>
      <c r="AI8" s="264"/>
      <c r="AJ8" s="264"/>
      <c r="AK8" s="264"/>
      <c r="AL8" s="287">
        <v>20</v>
      </c>
      <c r="AM8" s="87">
        <f t="shared" si="0"/>
        <v>1016</v>
      </c>
      <c r="AN8" s="269">
        <f t="shared" si="1"/>
        <v>13</v>
      </c>
    </row>
    <row r="9" spans="2:52" x14ac:dyDescent="0.25">
      <c r="B9" s="722" t="s">
        <v>35</v>
      </c>
      <c r="C9" s="166" t="s">
        <v>71</v>
      </c>
      <c r="D9" s="28" t="s">
        <v>707</v>
      </c>
      <c r="E9" s="28" t="s">
        <v>81</v>
      </c>
      <c r="F9" s="264">
        <v>2016</v>
      </c>
      <c r="G9" s="287" t="s">
        <v>515</v>
      </c>
      <c r="H9" s="357">
        <v>75</v>
      </c>
      <c r="I9" s="83"/>
      <c r="J9" s="81"/>
      <c r="K9" s="83">
        <v>150</v>
      </c>
      <c r="L9" s="83">
        <v>75</v>
      </c>
      <c r="M9" s="83">
        <v>115</v>
      </c>
      <c r="N9" s="83"/>
      <c r="O9" s="83">
        <v>135</v>
      </c>
      <c r="P9" s="83"/>
      <c r="Q9" s="267"/>
      <c r="R9" s="168"/>
      <c r="S9" s="267">
        <v>125</v>
      </c>
      <c r="T9" s="83"/>
      <c r="U9" s="83"/>
      <c r="V9" s="83"/>
      <c r="W9" s="83"/>
      <c r="X9" s="83"/>
      <c r="Y9" s="83"/>
      <c r="Z9" s="83"/>
      <c r="AA9" s="83"/>
      <c r="AB9" s="264"/>
      <c r="AC9" s="264"/>
      <c r="AD9" s="264"/>
      <c r="AE9" s="264"/>
      <c r="AF9" s="264"/>
      <c r="AG9" s="264"/>
      <c r="AH9" s="264"/>
      <c r="AI9" s="264"/>
      <c r="AJ9" s="264"/>
      <c r="AK9" s="264"/>
      <c r="AL9" s="287">
        <v>40</v>
      </c>
      <c r="AM9" s="87">
        <f t="shared" si="0"/>
        <v>775</v>
      </c>
      <c r="AN9" s="269">
        <f t="shared" si="1"/>
        <v>10</v>
      </c>
      <c r="AQ9" s="95"/>
      <c r="AR9" s="95"/>
      <c r="AS9" s="95"/>
      <c r="AT9" s="95"/>
      <c r="AU9" s="95"/>
      <c r="AV9" s="95"/>
      <c r="AW9" s="95"/>
      <c r="AX9" s="95"/>
      <c r="AY9" s="3"/>
    </row>
    <row r="10" spans="2:52" x14ac:dyDescent="0.25">
      <c r="B10" s="722" t="s">
        <v>36</v>
      </c>
      <c r="C10" s="166" t="s">
        <v>10</v>
      </c>
      <c r="D10" s="28" t="s">
        <v>534</v>
      </c>
      <c r="E10" s="28" t="s">
        <v>115</v>
      </c>
      <c r="F10" s="264">
        <v>2018</v>
      </c>
      <c r="G10" s="287" t="s">
        <v>515</v>
      </c>
      <c r="H10" s="358"/>
      <c r="I10" s="83"/>
      <c r="J10" s="81">
        <v>16</v>
      </c>
      <c r="K10" s="83">
        <v>105</v>
      </c>
      <c r="L10" s="83">
        <v>40</v>
      </c>
      <c r="M10" s="83">
        <v>100</v>
      </c>
      <c r="N10" s="83"/>
      <c r="O10" s="83"/>
      <c r="P10" s="83">
        <v>23</v>
      </c>
      <c r="Q10" s="267">
        <v>26</v>
      </c>
      <c r="R10" s="168"/>
      <c r="S10" s="267">
        <v>90</v>
      </c>
      <c r="T10" s="83">
        <v>51</v>
      </c>
      <c r="U10" s="83">
        <v>105</v>
      </c>
      <c r="V10" s="84"/>
      <c r="W10" s="84"/>
      <c r="X10" s="83">
        <v>30</v>
      </c>
      <c r="Y10" s="83"/>
      <c r="Z10" s="84"/>
      <c r="AA10" s="83"/>
      <c r="AB10" s="264"/>
      <c r="AC10" s="264"/>
      <c r="AD10" s="264"/>
      <c r="AE10" s="264"/>
      <c r="AF10" s="264"/>
      <c r="AG10" s="264"/>
      <c r="AH10" s="264"/>
      <c r="AI10" s="264"/>
      <c r="AJ10" s="264"/>
      <c r="AK10" s="264"/>
      <c r="AL10" s="287">
        <v>20</v>
      </c>
      <c r="AM10" s="87">
        <f t="shared" si="0"/>
        <v>706</v>
      </c>
      <c r="AN10" s="269">
        <f t="shared" si="1"/>
        <v>12</v>
      </c>
    </row>
    <row r="11" spans="2:52" x14ac:dyDescent="0.25">
      <c r="B11" s="722" t="s">
        <v>38</v>
      </c>
      <c r="C11" s="166" t="s">
        <v>13</v>
      </c>
      <c r="D11" s="28" t="s">
        <v>535</v>
      </c>
      <c r="E11" s="28" t="s">
        <v>70</v>
      </c>
      <c r="F11" s="264">
        <v>2016</v>
      </c>
      <c r="G11" s="287" t="s">
        <v>515</v>
      </c>
      <c r="H11" s="357">
        <v>58</v>
      </c>
      <c r="I11" s="83"/>
      <c r="J11" s="81">
        <v>36</v>
      </c>
      <c r="K11" s="83">
        <v>115</v>
      </c>
      <c r="L11" s="83"/>
      <c r="M11" s="83">
        <v>135</v>
      </c>
      <c r="N11" s="83"/>
      <c r="O11" s="83">
        <v>100</v>
      </c>
      <c r="P11" s="83"/>
      <c r="Q11" s="267">
        <v>35</v>
      </c>
      <c r="R11" s="168"/>
      <c r="S11" s="267"/>
      <c r="T11" s="83"/>
      <c r="U11" s="83">
        <v>135</v>
      </c>
      <c r="V11" s="83"/>
      <c r="W11" s="83"/>
      <c r="X11" s="83"/>
      <c r="Y11" s="83"/>
      <c r="Z11" s="83"/>
      <c r="AA11" s="83"/>
      <c r="AB11" s="264"/>
      <c r="AC11" s="264"/>
      <c r="AD11" s="264"/>
      <c r="AE11" s="264"/>
      <c r="AF11" s="264"/>
      <c r="AG11" s="264"/>
      <c r="AH11" s="264"/>
      <c r="AI11" s="264"/>
      <c r="AJ11" s="264"/>
      <c r="AK11" s="264"/>
      <c r="AL11" s="287"/>
      <c r="AM11" s="87">
        <f t="shared" si="0"/>
        <v>684</v>
      </c>
      <c r="AN11" s="269">
        <f t="shared" si="1"/>
        <v>7</v>
      </c>
    </row>
    <row r="12" spans="2:52" x14ac:dyDescent="0.25">
      <c r="B12" s="722" t="s">
        <v>39</v>
      </c>
      <c r="C12" s="165" t="s">
        <v>829</v>
      </c>
      <c r="D12" s="85" t="s">
        <v>769</v>
      </c>
      <c r="E12" s="85" t="s">
        <v>143</v>
      </c>
      <c r="F12" s="265">
        <v>2015</v>
      </c>
      <c r="G12" s="269" t="s">
        <v>516</v>
      </c>
      <c r="H12" s="358">
        <v>40</v>
      </c>
      <c r="I12" s="84"/>
      <c r="J12" s="82"/>
      <c r="K12" s="84">
        <v>90</v>
      </c>
      <c r="L12" s="84"/>
      <c r="M12" s="84">
        <v>95</v>
      </c>
      <c r="N12" s="84"/>
      <c r="O12" s="84">
        <v>105</v>
      </c>
      <c r="P12" s="84">
        <v>27</v>
      </c>
      <c r="Q12" s="283"/>
      <c r="R12" s="169"/>
      <c r="S12" s="267">
        <v>105</v>
      </c>
      <c r="T12" s="83">
        <v>45</v>
      </c>
      <c r="U12" s="83"/>
      <c r="V12" s="83"/>
      <c r="W12" s="83"/>
      <c r="X12" s="83">
        <v>70</v>
      </c>
      <c r="Y12" s="83"/>
      <c r="Z12" s="83"/>
      <c r="AA12" s="83"/>
      <c r="AB12" s="264"/>
      <c r="AC12" s="264"/>
      <c r="AD12" s="264"/>
      <c r="AE12" s="264"/>
      <c r="AF12" s="264"/>
      <c r="AG12" s="264"/>
      <c r="AH12" s="264"/>
      <c r="AI12" s="264"/>
      <c r="AJ12" s="264"/>
      <c r="AK12" s="264"/>
      <c r="AL12" s="287"/>
      <c r="AM12" s="87">
        <f t="shared" si="0"/>
        <v>657</v>
      </c>
      <c r="AN12" s="269">
        <f t="shared" si="1"/>
        <v>8</v>
      </c>
    </row>
    <row r="13" spans="2:52" x14ac:dyDescent="0.25">
      <c r="B13" s="722" t="s">
        <v>42</v>
      </c>
      <c r="C13" s="165" t="s">
        <v>10</v>
      </c>
      <c r="D13" s="85" t="s">
        <v>708</v>
      </c>
      <c r="E13" s="85" t="s">
        <v>709</v>
      </c>
      <c r="F13" s="265">
        <v>2017</v>
      </c>
      <c r="G13" s="269" t="s">
        <v>515</v>
      </c>
      <c r="H13" s="357"/>
      <c r="I13" s="83"/>
      <c r="J13" s="81"/>
      <c r="K13" s="84">
        <v>100</v>
      </c>
      <c r="L13" s="84">
        <v>26</v>
      </c>
      <c r="M13" s="84">
        <v>75</v>
      </c>
      <c r="N13" s="84"/>
      <c r="O13" s="84">
        <v>85</v>
      </c>
      <c r="P13" s="84">
        <v>35</v>
      </c>
      <c r="Q13" s="283">
        <v>23</v>
      </c>
      <c r="R13" s="169"/>
      <c r="S13" s="267">
        <v>85</v>
      </c>
      <c r="T13" s="83"/>
      <c r="U13" s="83">
        <v>95</v>
      </c>
      <c r="V13" s="83"/>
      <c r="W13" s="83"/>
      <c r="X13" s="83">
        <v>28</v>
      </c>
      <c r="Y13" s="83"/>
      <c r="Z13" s="83"/>
      <c r="AA13" s="83"/>
      <c r="AB13" s="264"/>
      <c r="AC13" s="264"/>
      <c r="AD13" s="264"/>
      <c r="AE13" s="264"/>
      <c r="AF13" s="264"/>
      <c r="AG13" s="264"/>
      <c r="AH13" s="264"/>
      <c r="AI13" s="264"/>
      <c r="AJ13" s="264"/>
      <c r="AK13" s="264"/>
      <c r="AL13" s="287"/>
      <c r="AM13" s="87">
        <f t="shared" si="0"/>
        <v>642</v>
      </c>
      <c r="AN13" s="269">
        <f t="shared" si="1"/>
        <v>9</v>
      </c>
    </row>
    <row r="14" spans="2:52" x14ac:dyDescent="0.25">
      <c r="B14" s="722" t="s">
        <v>43</v>
      </c>
      <c r="C14" s="165" t="s">
        <v>829</v>
      </c>
      <c r="D14" s="85" t="s">
        <v>386</v>
      </c>
      <c r="E14" s="85" t="s">
        <v>830</v>
      </c>
      <c r="F14" s="265">
        <v>2016</v>
      </c>
      <c r="G14" s="269" t="s">
        <v>516</v>
      </c>
      <c r="H14" s="358">
        <v>35</v>
      </c>
      <c r="I14" s="84"/>
      <c r="J14" s="82"/>
      <c r="K14" s="84">
        <v>85</v>
      </c>
      <c r="L14" s="84"/>
      <c r="M14" s="84">
        <v>80</v>
      </c>
      <c r="N14" s="84"/>
      <c r="O14" s="84">
        <v>80</v>
      </c>
      <c r="P14" s="84">
        <v>20</v>
      </c>
      <c r="Q14" s="283">
        <v>16</v>
      </c>
      <c r="R14" s="169"/>
      <c r="S14" s="283"/>
      <c r="T14" s="84">
        <v>22</v>
      </c>
      <c r="U14" s="84"/>
      <c r="V14" s="84"/>
      <c r="W14" s="84"/>
      <c r="X14" s="84">
        <v>39</v>
      </c>
      <c r="Y14" s="83"/>
      <c r="Z14" s="83"/>
      <c r="AA14" s="83"/>
      <c r="AB14" s="264"/>
      <c r="AC14" s="264"/>
      <c r="AD14" s="264"/>
      <c r="AE14" s="264"/>
      <c r="AF14" s="264"/>
      <c r="AG14" s="264"/>
      <c r="AH14" s="264"/>
      <c r="AI14" s="264"/>
      <c r="AJ14" s="264"/>
      <c r="AK14" s="264"/>
      <c r="AL14" s="287"/>
      <c r="AM14" s="87">
        <f t="shared" si="0"/>
        <v>457</v>
      </c>
      <c r="AN14" s="269">
        <f t="shared" si="1"/>
        <v>8</v>
      </c>
    </row>
    <row r="15" spans="2:52" x14ac:dyDescent="0.25">
      <c r="B15" s="722" t="s">
        <v>44</v>
      </c>
      <c r="C15" s="300" t="s">
        <v>829</v>
      </c>
      <c r="D15" s="301" t="s">
        <v>768</v>
      </c>
      <c r="E15" s="301" t="s">
        <v>433</v>
      </c>
      <c r="F15" s="302">
        <v>2015</v>
      </c>
      <c r="G15" s="269" t="s">
        <v>516</v>
      </c>
      <c r="H15" s="358">
        <v>43</v>
      </c>
      <c r="I15" s="84"/>
      <c r="J15" s="82"/>
      <c r="K15" s="84">
        <v>95</v>
      </c>
      <c r="L15" s="84"/>
      <c r="M15" s="84"/>
      <c r="N15" s="84"/>
      <c r="O15" s="84">
        <v>95</v>
      </c>
      <c r="P15" s="84"/>
      <c r="Q15" s="283">
        <v>29</v>
      </c>
      <c r="R15" s="169"/>
      <c r="S15" s="267">
        <v>100</v>
      </c>
      <c r="T15" s="83"/>
      <c r="U15" s="83"/>
      <c r="V15" s="83"/>
      <c r="W15" s="83"/>
      <c r="X15" s="83"/>
      <c r="Y15" s="83"/>
      <c r="Z15" s="83"/>
      <c r="AA15" s="83"/>
      <c r="AB15" s="264"/>
      <c r="AC15" s="264"/>
      <c r="AD15" s="264"/>
      <c r="AE15" s="264"/>
      <c r="AF15" s="264"/>
      <c r="AG15" s="264"/>
      <c r="AH15" s="264"/>
      <c r="AI15" s="264"/>
      <c r="AJ15" s="264"/>
      <c r="AK15" s="264"/>
      <c r="AL15" s="287"/>
      <c r="AM15" s="87">
        <f t="shared" si="0"/>
        <v>412</v>
      </c>
      <c r="AN15" s="269">
        <f t="shared" si="1"/>
        <v>5</v>
      </c>
    </row>
    <row r="16" spans="2:52" x14ac:dyDescent="0.25">
      <c r="B16" s="722" t="s">
        <v>45</v>
      </c>
      <c r="C16" s="297" t="s">
        <v>13</v>
      </c>
      <c r="D16" s="175" t="s">
        <v>387</v>
      </c>
      <c r="E16" s="175" t="s">
        <v>82</v>
      </c>
      <c r="F16" s="277">
        <v>2015</v>
      </c>
      <c r="G16" s="287" t="s">
        <v>515</v>
      </c>
      <c r="H16" s="357">
        <v>68</v>
      </c>
      <c r="I16" s="83"/>
      <c r="J16" s="81"/>
      <c r="K16" s="83">
        <v>135</v>
      </c>
      <c r="L16" s="83"/>
      <c r="M16" s="83">
        <v>150</v>
      </c>
      <c r="N16" s="83"/>
      <c r="O16" s="83"/>
      <c r="P16" s="83"/>
      <c r="Q16" s="267"/>
      <c r="R16" s="168"/>
      <c r="S16" s="267"/>
      <c r="T16" s="83"/>
      <c r="U16" s="83"/>
      <c r="V16" s="83"/>
      <c r="W16" s="83"/>
      <c r="X16" s="83"/>
      <c r="Y16" s="83"/>
      <c r="Z16" s="83"/>
      <c r="AA16" s="83"/>
      <c r="AB16" s="264"/>
      <c r="AC16" s="264"/>
      <c r="AD16" s="264"/>
      <c r="AE16" s="264"/>
      <c r="AF16" s="264"/>
      <c r="AG16" s="264"/>
      <c r="AH16" s="264"/>
      <c r="AI16" s="264"/>
      <c r="AJ16" s="264"/>
      <c r="AK16" s="264"/>
      <c r="AL16" s="287"/>
      <c r="AM16" s="87">
        <f t="shared" si="0"/>
        <v>383</v>
      </c>
      <c r="AN16" s="269">
        <f t="shared" si="1"/>
        <v>3</v>
      </c>
    </row>
    <row r="17" spans="1:40" x14ac:dyDescent="0.25">
      <c r="B17" s="722" t="s">
        <v>46</v>
      </c>
      <c r="C17" s="297" t="s">
        <v>10</v>
      </c>
      <c r="D17" s="175" t="s">
        <v>883</v>
      </c>
      <c r="E17" s="175" t="s">
        <v>897</v>
      </c>
      <c r="F17" s="277">
        <v>2017</v>
      </c>
      <c r="G17" s="690" t="s">
        <v>515</v>
      </c>
      <c r="H17" s="357"/>
      <c r="I17" s="83"/>
      <c r="J17" s="82"/>
      <c r="K17" s="83"/>
      <c r="L17" s="83"/>
      <c r="M17" s="83">
        <v>70</v>
      </c>
      <c r="N17" s="83"/>
      <c r="O17" s="83"/>
      <c r="P17" s="83">
        <v>15</v>
      </c>
      <c r="Q17" s="267">
        <v>15</v>
      </c>
      <c r="R17" s="168"/>
      <c r="S17" s="267">
        <v>80</v>
      </c>
      <c r="T17" s="83">
        <v>17</v>
      </c>
      <c r="U17" s="83">
        <v>90</v>
      </c>
      <c r="V17" s="83"/>
      <c r="W17" s="83"/>
      <c r="X17" s="83">
        <v>15</v>
      </c>
      <c r="Y17" s="83"/>
      <c r="Z17" s="83"/>
      <c r="AA17" s="83"/>
      <c r="AB17" s="264"/>
      <c r="AC17" s="264"/>
      <c r="AD17" s="264"/>
      <c r="AE17" s="264"/>
      <c r="AF17" s="264"/>
      <c r="AG17" s="264"/>
      <c r="AH17" s="264"/>
      <c r="AI17" s="264"/>
      <c r="AJ17" s="264"/>
      <c r="AK17" s="264"/>
      <c r="AL17" s="287"/>
      <c r="AM17" s="87">
        <f t="shared" si="0"/>
        <v>372</v>
      </c>
      <c r="AN17" s="269">
        <f t="shared" si="1"/>
        <v>7</v>
      </c>
    </row>
    <row r="18" spans="1:40" x14ac:dyDescent="0.25">
      <c r="B18" s="722" t="s">
        <v>47</v>
      </c>
      <c r="C18" s="306" t="s">
        <v>920</v>
      </c>
      <c r="D18" s="289" t="s">
        <v>933</v>
      </c>
      <c r="E18" s="289" t="s">
        <v>832</v>
      </c>
      <c r="F18" s="279">
        <v>2015</v>
      </c>
      <c r="G18" s="691" t="s">
        <v>516</v>
      </c>
      <c r="H18" s="165"/>
      <c r="I18" s="84"/>
      <c r="J18" s="82"/>
      <c r="K18" s="84"/>
      <c r="L18" s="84"/>
      <c r="M18" s="84"/>
      <c r="N18" s="84"/>
      <c r="O18" s="84"/>
      <c r="P18" s="84">
        <v>14</v>
      </c>
      <c r="Q18" s="283">
        <v>14</v>
      </c>
      <c r="R18" s="169"/>
      <c r="S18" s="283">
        <v>70</v>
      </c>
      <c r="T18" s="84">
        <v>36</v>
      </c>
      <c r="U18" s="84">
        <v>85</v>
      </c>
      <c r="V18" s="84"/>
      <c r="W18" s="84">
        <v>32</v>
      </c>
      <c r="X18" s="84">
        <v>26</v>
      </c>
      <c r="Y18" s="84"/>
      <c r="Z18" s="84"/>
      <c r="AA18" s="84"/>
      <c r="AB18" s="265"/>
      <c r="AC18" s="265"/>
      <c r="AD18" s="265"/>
      <c r="AE18" s="265"/>
      <c r="AF18" s="265"/>
      <c r="AG18" s="265"/>
      <c r="AH18" s="265"/>
      <c r="AI18" s="265"/>
      <c r="AJ18" s="265"/>
      <c r="AK18" s="265"/>
      <c r="AL18" s="269"/>
      <c r="AM18" s="87">
        <f t="shared" si="0"/>
        <v>347</v>
      </c>
      <c r="AN18" s="269">
        <f t="shared" si="1"/>
        <v>7</v>
      </c>
    </row>
    <row r="19" spans="1:40" x14ac:dyDescent="0.25">
      <c r="B19" s="722" t="s">
        <v>48</v>
      </c>
      <c r="C19" s="297" t="s">
        <v>478</v>
      </c>
      <c r="D19" s="175" t="s">
        <v>479</v>
      </c>
      <c r="E19" s="175" t="s">
        <v>139</v>
      </c>
      <c r="F19" s="277">
        <v>2015</v>
      </c>
      <c r="G19" s="287" t="s">
        <v>515</v>
      </c>
      <c r="H19" s="357"/>
      <c r="I19" s="83">
        <v>100</v>
      </c>
      <c r="J19" s="81">
        <v>90</v>
      </c>
      <c r="K19" s="83"/>
      <c r="L19" s="83"/>
      <c r="M19" s="83"/>
      <c r="N19" s="83"/>
      <c r="O19" s="83"/>
      <c r="P19" s="83"/>
      <c r="Q19" s="267"/>
      <c r="R19" s="168">
        <v>115</v>
      </c>
      <c r="S19" s="267"/>
      <c r="T19" s="83"/>
      <c r="U19" s="83"/>
      <c r="V19" s="83"/>
      <c r="W19" s="83"/>
      <c r="X19" s="83"/>
      <c r="Y19" s="83">
        <v>98</v>
      </c>
      <c r="Z19" s="83"/>
      <c r="AA19" s="83"/>
      <c r="AB19" s="264"/>
      <c r="AC19" s="264"/>
      <c r="AD19" s="264"/>
      <c r="AE19" s="264"/>
      <c r="AF19" s="264"/>
      <c r="AG19" s="264"/>
      <c r="AH19" s="264"/>
      <c r="AI19" s="264"/>
      <c r="AJ19" s="264"/>
      <c r="AK19" s="264"/>
      <c r="AL19" s="287"/>
      <c r="AM19" s="87">
        <f t="shared" si="0"/>
        <v>443</v>
      </c>
      <c r="AN19" s="269">
        <f t="shared" si="1"/>
        <v>4</v>
      </c>
    </row>
    <row r="20" spans="1:40" x14ac:dyDescent="0.25">
      <c r="B20" s="722" t="s">
        <v>49</v>
      </c>
      <c r="C20" s="297" t="s">
        <v>7</v>
      </c>
      <c r="D20" s="175" t="s">
        <v>528</v>
      </c>
      <c r="E20" s="175" t="s">
        <v>82</v>
      </c>
      <c r="F20" s="277">
        <v>2015</v>
      </c>
      <c r="G20" s="287" t="s">
        <v>516</v>
      </c>
      <c r="H20" s="358"/>
      <c r="I20" s="84"/>
      <c r="J20" s="82"/>
      <c r="K20" s="84"/>
      <c r="L20" s="84"/>
      <c r="M20" s="84"/>
      <c r="N20" s="84"/>
      <c r="O20" s="83">
        <v>150</v>
      </c>
      <c r="P20" s="83"/>
      <c r="Q20" s="283"/>
      <c r="R20" s="169"/>
      <c r="S20" s="267">
        <v>150</v>
      </c>
      <c r="T20" s="84"/>
      <c r="U20" s="84"/>
      <c r="V20" s="84"/>
      <c r="W20" s="84"/>
      <c r="X20" s="84"/>
      <c r="Y20" s="83"/>
      <c r="Z20" s="83"/>
      <c r="AA20" s="83"/>
      <c r="AB20" s="264"/>
      <c r="AC20" s="264"/>
      <c r="AD20" s="264"/>
      <c r="AE20" s="264"/>
      <c r="AF20" s="264"/>
      <c r="AG20" s="264"/>
      <c r="AH20" s="264"/>
      <c r="AI20" s="264"/>
      <c r="AJ20" s="264"/>
      <c r="AK20" s="264"/>
      <c r="AL20" s="287"/>
      <c r="AM20" s="87">
        <f t="shared" si="0"/>
        <v>320</v>
      </c>
      <c r="AN20" s="269">
        <f t="shared" si="1"/>
        <v>2</v>
      </c>
    </row>
    <row r="21" spans="1:40" x14ac:dyDescent="0.25">
      <c r="B21" s="722" t="s">
        <v>50</v>
      </c>
      <c r="C21" s="297" t="s">
        <v>846</v>
      </c>
      <c r="D21" s="175" t="s">
        <v>982</v>
      </c>
      <c r="E21" s="175" t="s">
        <v>139</v>
      </c>
      <c r="F21" s="277">
        <v>2015</v>
      </c>
      <c r="G21" s="287" t="s">
        <v>516</v>
      </c>
      <c r="H21" s="358"/>
      <c r="I21" s="84"/>
      <c r="J21" s="82"/>
      <c r="K21" s="84"/>
      <c r="L21" s="84"/>
      <c r="M21" s="84"/>
      <c r="N21" s="84"/>
      <c r="O21" s="84"/>
      <c r="P21" s="84"/>
      <c r="Q21" s="283"/>
      <c r="R21" s="169"/>
      <c r="S21" s="267">
        <v>115</v>
      </c>
      <c r="T21" s="83"/>
      <c r="U21" s="83">
        <v>115</v>
      </c>
      <c r="V21" s="83"/>
      <c r="W21" s="83"/>
      <c r="X21" s="83">
        <v>57</v>
      </c>
      <c r="Y21" s="83"/>
      <c r="Z21" s="83"/>
      <c r="AA21" s="83"/>
      <c r="AB21" s="264"/>
      <c r="AC21" s="264"/>
      <c r="AD21" s="264"/>
      <c r="AE21" s="264"/>
      <c r="AF21" s="264"/>
      <c r="AG21" s="264"/>
      <c r="AH21" s="264"/>
      <c r="AI21" s="264"/>
      <c r="AJ21" s="264"/>
      <c r="AK21" s="264"/>
      <c r="AL21" s="287"/>
      <c r="AM21" s="87">
        <f t="shared" si="0"/>
        <v>317</v>
      </c>
      <c r="AN21" s="269">
        <f t="shared" si="1"/>
        <v>3</v>
      </c>
    </row>
    <row r="22" spans="1:40" x14ac:dyDescent="0.25">
      <c r="B22" s="722" t="s">
        <v>51</v>
      </c>
      <c r="C22" s="297" t="s">
        <v>71</v>
      </c>
      <c r="D22" s="175" t="s">
        <v>80</v>
      </c>
      <c r="E22" s="175" t="s">
        <v>81</v>
      </c>
      <c r="F22" s="277">
        <v>2016</v>
      </c>
      <c r="G22" s="287" t="s">
        <v>515</v>
      </c>
      <c r="H22" s="357"/>
      <c r="I22" s="83"/>
      <c r="J22" s="81"/>
      <c r="K22" s="83"/>
      <c r="L22" s="83"/>
      <c r="M22" s="83"/>
      <c r="N22" s="83">
        <v>200</v>
      </c>
      <c r="O22" s="83"/>
      <c r="P22" s="83"/>
      <c r="Q22" s="267"/>
      <c r="R22" s="168"/>
      <c r="S22" s="267"/>
      <c r="T22" s="83"/>
      <c r="U22" s="83"/>
      <c r="V22" s="83"/>
      <c r="W22" s="83"/>
      <c r="X22" s="83"/>
      <c r="Y22" s="83"/>
      <c r="Z22" s="83">
        <v>300</v>
      </c>
      <c r="AA22" s="83"/>
      <c r="AB22" s="264"/>
      <c r="AC22" s="264"/>
      <c r="AD22" s="264"/>
      <c r="AE22" s="264"/>
      <c r="AF22" s="264"/>
      <c r="AG22" s="264"/>
      <c r="AH22" s="264"/>
      <c r="AI22" s="264"/>
      <c r="AJ22" s="264"/>
      <c r="AK22" s="264"/>
      <c r="AL22" s="287">
        <v>30</v>
      </c>
      <c r="AM22" s="87">
        <f t="shared" si="0"/>
        <v>550</v>
      </c>
      <c r="AN22" s="269">
        <f t="shared" si="1"/>
        <v>5</v>
      </c>
    </row>
    <row r="23" spans="1:40" x14ac:dyDescent="0.25">
      <c r="B23" s="722" t="s">
        <v>52</v>
      </c>
      <c r="C23" s="166" t="s">
        <v>13</v>
      </c>
      <c r="D23" s="28" t="s">
        <v>882</v>
      </c>
      <c r="E23" s="28" t="s">
        <v>113</v>
      </c>
      <c r="F23" s="264">
        <v>2015</v>
      </c>
      <c r="G23" s="690" t="s">
        <v>515</v>
      </c>
      <c r="H23" s="357"/>
      <c r="I23" s="83"/>
      <c r="J23" s="82"/>
      <c r="K23" s="83"/>
      <c r="L23" s="83"/>
      <c r="M23" s="83">
        <v>65</v>
      </c>
      <c r="N23" s="83"/>
      <c r="O23" s="83">
        <v>75</v>
      </c>
      <c r="P23" s="83"/>
      <c r="Q23" s="267"/>
      <c r="R23" s="168"/>
      <c r="S23" s="267"/>
      <c r="T23" s="83"/>
      <c r="U23" s="83">
        <v>70</v>
      </c>
      <c r="V23" s="83"/>
      <c r="W23" s="83"/>
      <c r="X23" s="83"/>
      <c r="Y23" s="83"/>
      <c r="Z23" s="83"/>
      <c r="AA23" s="83"/>
      <c r="AB23" s="264"/>
      <c r="AC23" s="264"/>
      <c r="AD23" s="264"/>
      <c r="AE23" s="264"/>
      <c r="AF23" s="264"/>
      <c r="AG23" s="264"/>
      <c r="AH23" s="264"/>
      <c r="AI23" s="264"/>
      <c r="AJ23" s="264"/>
      <c r="AK23" s="264"/>
      <c r="AL23" s="287"/>
      <c r="AM23" s="87">
        <f t="shared" si="0"/>
        <v>240</v>
      </c>
      <c r="AN23" s="269">
        <f t="shared" si="1"/>
        <v>3</v>
      </c>
    </row>
    <row r="24" spans="1:40" x14ac:dyDescent="0.25">
      <c r="B24" s="722" t="s">
        <v>53</v>
      </c>
      <c r="C24" s="306" t="s">
        <v>7</v>
      </c>
      <c r="D24" s="289" t="s">
        <v>984</v>
      </c>
      <c r="E24" s="289" t="s">
        <v>977</v>
      </c>
      <c r="F24" s="279">
        <v>2018</v>
      </c>
      <c r="G24" s="691" t="s">
        <v>516</v>
      </c>
      <c r="H24" s="357"/>
      <c r="I24" s="83"/>
      <c r="J24" s="81"/>
      <c r="K24" s="83"/>
      <c r="L24" s="83"/>
      <c r="M24" s="83"/>
      <c r="N24" s="83"/>
      <c r="O24" s="83"/>
      <c r="P24" s="83"/>
      <c r="Q24" s="267"/>
      <c r="R24" s="168"/>
      <c r="S24" s="283">
        <v>75</v>
      </c>
      <c r="T24" s="84">
        <v>19</v>
      </c>
      <c r="U24" s="84">
        <v>80</v>
      </c>
      <c r="V24" s="84"/>
      <c r="W24" s="84"/>
      <c r="X24" s="84">
        <v>14</v>
      </c>
      <c r="Y24" s="84"/>
      <c r="Z24" s="84"/>
      <c r="AA24" s="84"/>
      <c r="AB24" s="265"/>
      <c r="AC24" s="265"/>
      <c r="AD24" s="265"/>
      <c r="AE24" s="265"/>
      <c r="AF24" s="265"/>
      <c r="AG24" s="265"/>
      <c r="AH24" s="265"/>
      <c r="AI24" s="265"/>
      <c r="AJ24" s="265"/>
      <c r="AK24" s="265"/>
      <c r="AL24" s="269"/>
      <c r="AM24" s="87">
        <f t="shared" si="0"/>
        <v>228</v>
      </c>
      <c r="AN24" s="269">
        <f t="shared" si="1"/>
        <v>4</v>
      </c>
    </row>
    <row r="25" spans="1:40" x14ac:dyDescent="0.25">
      <c r="B25" s="722" t="s">
        <v>54</v>
      </c>
      <c r="C25" s="297" t="s">
        <v>7</v>
      </c>
      <c r="D25" s="175" t="s">
        <v>697</v>
      </c>
      <c r="E25" s="175" t="s">
        <v>78</v>
      </c>
      <c r="F25" s="277">
        <v>2015</v>
      </c>
      <c r="G25" s="690" t="s">
        <v>516</v>
      </c>
      <c r="H25" s="357"/>
      <c r="I25" s="83"/>
      <c r="J25" s="82"/>
      <c r="K25" s="83">
        <v>80</v>
      </c>
      <c r="L25" s="83"/>
      <c r="M25" s="83"/>
      <c r="N25" s="83"/>
      <c r="O25" s="83"/>
      <c r="P25" s="83"/>
      <c r="Q25" s="267"/>
      <c r="R25" s="168"/>
      <c r="S25" s="267"/>
      <c r="T25" s="83"/>
      <c r="U25" s="83">
        <v>100</v>
      </c>
      <c r="V25" s="83"/>
      <c r="W25" s="83"/>
      <c r="X25" s="83"/>
      <c r="Y25" s="83"/>
      <c r="Z25" s="83"/>
      <c r="AA25" s="83"/>
      <c r="AB25" s="264"/>
      <c r="AC25" s="264"/>
      <c r="AD25" s="264"/>
      <c r="AE25" s="264"/>
      <c r="AF25" s="264"/>
      <c r="AG25" s="264"/>
      <c r="AH25" s="264"/>
      <c r="AI25" s="264"/>
      <c r="AJ25" s="264"/>
      <c r="AK25" s="264"/>
      <c r="AL25" s="287"/>
      <c r="AM25" s="87">
        <f t="shared" si="0"/>
        <v>200</v>
      </c>
      <c r="AN25" s="269">
        <f t="shared" si="1"/>
        <v>2</v>
      </c>
    </row>
    <row r="26" spans="1:40" x14ac:dyDescent="0.25">
      <c r="A26" s="3">
        <v>36</v>
      </c>
      <c r="B26" s="722" t="s">
        <v>55</v>
      </c>
      <c r="C26" s="306" t="s">
        <v>10</v>
      </c>
      <c r="D26" s="289" t="s">
        <v>742</v>
      </c>
      <c r="E26" s="289" t="s">
        <v>743</v>
      </c>
      <c r="F26" s="279">
        <v>2015</v>
      </c>
      <c r="G26" s="691" t="s">
        <v>515</v>
      </c>
      <c r="H26" s="358"/>
      <c r="I26" s="84"/>
      <c r="J26" s="82"/>
      <c r="K26" s="84"/>
      <c r="L26" s="84">
        <v>27</v>
      </c>
      <c r="M26" s="84"/>
      <c r="N26" s="84"/>
      <c r="O26" s="84">
        <v>90</v>
      </c>
      <c r="P26" s="84"/>
      <c r="Q26" s="283"/>
      <c r="R26" s="169"/>
      <c r="S26" s="283"/>
      <c r="T26" s="84">
        <v>28</v>
      </c>
      <c r="U26" s="84"/>
      <c r="V26" s="84"/>
      <c r="W26" s="84"/>
      <c r="X26" s="84"/>
      <c r="Y26" s="83"/>
      <c r="Z26" s="83"/>
      <c r="AA26" s="83"/>
      <c r="AB26" s="264"/>
      <c r="AC26" s="264"/>
      <c r="AD26" s="264"/>
      <c r="AE26" s="264"/>
      <c r="AF26" s="264"/>
      <c r="AG26" s="264"/>
      <c r="AH26" s="264"/>
      <c r="AI26" s="264"/>
      <c r="AJ26" s="264"/>
      <c r="AK26" s="264"/>
      <c r="AL26" s="287"/>
      <c r="AM26" s="87">
        <f t="shared" si="0"/>
        <v>175</v>
      </c>
      <c r="AN26" s="269">
        <f t="shared" si="1"/>
        <v>3</v>
      </c>
    </row>
    <row r="27" spans="1:40" x14ac:dyDescent="0.25">
      <c r="B27" s="722" t="s">
        <v>56</v>
      </c>
      <c r="C27" s="297" t="s">
        <v>13</v>
      </c>
      <c r="D27" s="175" t="s">
        <v>882</v>
      </c>
      <c r="E27" s="175" t="s">
        <v>807</v>
      </c>
      <c r="F27" s="277">
        <v>2018</v>
      </c>
      <c r="G27" s="690" t="s">
        <v>515</v>
      </c>
      <c r="H27" s="357"/>
      <c r="I27" s="83"/>
      <c r="J27" s="82"/>
      <c r="K27" s="83"/>
      <c r="L27" s="83"/>
      <c r="M27" s="83">
        <v>60</v>
      </c>
      <c r="N27" s="83"/>
      <c r="O27" s="83">
        <v>70</v>
      </c>
      <c r="P27" s="83"/>
      <c r="Q27" s="267"/>
      <c r="R27" s="168"/>
      <c r="S27" s="267"/>
      <c r="T27" s="83"/>
      <c r="U27" s="83"/>
      <c r="V27" s="83"/>
      <c r="W27" s="83"/>
      <c r="X27" s="83"/>
      <c r="Y27" s="83"/>
      <c r="Z27" s="83"/>
      <c r="AA27" s="83"/>
      <c r="AB27" s="264"/>
      <c r="AC27" s="264"/>
      <c r="AD27" s="264"/>
      <c r="AE27" s="264"/>
      <c r="AF27" s="264"/>
      <c r="AG27" s="264"/>
      <c r="AH27" s="264"/>
      <c r="AI27" s="264"/>
      <c r="AJ27" s="264"/>
      <c r="AK27" s="264"/>
      <c r="AL27" s="287"/>
      <c r="AM27" s="87">
        <f t="shared" si="0"/>
        <v>150</v>
      </c>
      <c r="AN27" s="269">
        <f t="shared" si="1"/>
        <v>2</v>
      </c>
    </row>
    <row r="28" spans="1:40" ht="0.75" hidden="1" customHeight="1" x14ac:dyDescent="0.25">
      <c r="B28" s="722" t="s">
        <v>57</v>
      </c>
      <c r="C28" s="297" t="s">
        <v>37</v>
      </c>
      <c r="D28" s="175" t="s">
        <v>587</v>
      </c>
      <c r="E28" s="175" t="s">
        <v>73</v>
      </c>
      <c r="F28" s="277">
        <v>2017</v>
      </c>
      <c r="G28" s="690" t="s">
        <v>516</v>
      </c>
      <c r="H28" s="357"/>
      <c r="I28" s="83"/>
      <c r="J28" s="81"/>
      <c r="K28" s="83"/>
      <c r="L28" s="83"/>
      <c r="M28" s="83"/>
      <c r="N28" s="83"/>
      <c r="O28" s="83"/>
      <c r="P28" s="83"/>
      <c r="Q28" s="267"/>
      <c r="R28" s="168"/>
      <c r="S28" s="267"/>
      <c r="T28" s="83"/>
      <c r="U28" s="83"/>
      <c r="V28" s="83"/>
      <c r="W28" s="83"/>
      <c r="X28" s="83"/>
      <c r="Y28" s="83"/>
      <c r="Z28" s="83"/>
      <c r="AA28" s="83"/>
      <c r="AB28" s="264"/>
      <c r="AC28" s="264"/>
      <c r="AD28" s="264"/>
      <c r="AE28" s="264"/>
      <c r="AF28" s="264"/>
      <c r="AG28" s="264"/>
      <c r="AH28" s="264"/>
      <c r="AI28" s="264"/>
      <c r="AJ28" s="264"/>
      <c r="AK28" s="264"/>
      <c r="AL28" s="287"/>
      <c r="AM28" s="87">
        <f t="shared" si="0"/>
        <v>0</v>
      </c>
      <c r="AN28" s="269">
        <f t="shared" si="1"/>
        <v>0</v>
      </c>
    </row>
    <row r="29" spans="1:40" x14ac:dyDescent="0.25">
      <c r="B29" s="722" t="s">
        <v>58</v>
      </c>
      <c r="C29" s="165" t="s">
        <v>460</v>
      </c>
      <c r="D29" s="85" t="s">
        <v>831</v>
      </c>
      <c r="E29" s="85" t="s">
        <v>832</v>
      </c>
      <c r="F29" s="265">
        <v>2015</v>
      </c>
      <c r="G29" s="269" t="s">
        <v>515</v>
      </c>
      <c r="H29" s="358">
        <v>38</v>
      </c>
      <c r="I29" s="84"/>
      <c r="J29" s="82"/>
      <c r="K29" s="84"/>
      <c r="L29" s="84">
        <v>24</v>
      </c>
      <c r="M29" s="84"/>
      <c r="N29" s="84"/>
      <c r="O29" s="84"/>
      <c r="P29" s="84">
        <v>16</v>
      </c>
      <c r="Q29" s="283"/>
      <c r="R29" s="169"/>
      <c r="S29" s="267"/>
      <c r="T29" s="83"/>
      <c r="U29" s="83"/>
      <c r="V29" s="83"/>
      <c r="W29" s="83"/>
      <c r="X29" s="83">
        <v>22</v>
      </c>
      <c r="Y29" s="83"/>
      <c r="Z29" s="83"/>
      <c r="AA29" s="83"/>
      <c r="AB29" s="264"/>
      <c r="AC29" s="264"/>
      <c r="AD29" s="264"/>
      <c r="AE29" s="264"/>
      <c r="AF29" s="264"/>
      <c r="AG29" s="264"/>
      <c r="AH29" s="264"/>
      <c r="AI29" s="264"/>
      <c r="AJ29" s="264"/>
      <c r="AK29" s="264"/>
      <c r="AL29" s="287"/>
      <c r="AM29" s="87">
        <f t="shared" si="0"/>
        <v>140</v>
      </c>
      <c r="AN29" s="269">
        <f t="shared" si="1"/>
        <v>4</v>
      </c>
    </row>
    <row r="30" spans="1:40" x14ac:dyDescent="0.25">
      <c r="B30" s="722" t="s">
        <v>59</v>
      </c>
      <c r="C30" s="1700" t="s">
        <v>6</v>
      </c>
      <c r="D30" s="1701" t="s">
        <v>154</v>
      </c>
      <c r="E30" s="1701" t="s">
        <v>663</v>
      </c>
      <c r="F30" s="1702">
        <v>2015</v>
      </c>
      <c r="G30" s="1957" t="s">
        <v>516</v>
      </c>
      <c r="H30" s="361"/>
      <c r="I30" s="304"/>
      <c r="J30" s="305"/>
      <c r="K30" s="304"/>
      <c r="L30" s="304"/>
      <c r="M30" s="304">
        <v>85</v>
      </c>
      <c r="N30" s="304"/>
      <c r="O30" s="304"/>
      <c r="P30" s="304"/>
      <c r="Q30" s="303"/>
      <c r="R30" s="889"/>
      <c r="S30" s="303"/>
      <c r="T30" s="304"/>
      <c r="U30" s="304"/>
      <c r="V30" s="304"/>
      <c r="W30" s="304"/>
      <c r="X30" s="304"/>
      <c r="Y30" s="304"/>
      <c r="Z30" s="304"/>
      <c r="AA30" s="304"/>
      <c r="AB30" s="309"/>
      <c r="AC30" s="309"/>
      <c r="AD30" s="309"/>
      <c r="AE30" s="309"/>
      <c r="AF30" s="309"/>
      <c r="AG30" s="309"/>
      <c r="AH30" s="309"/>
      <c r="AI30" s="309"/>
      <c r="AJ30" s="309"/>
      <c r="AK30" s="309"/>
      <c r="AL30" s="339">
        <v>20</v>
      </c>
      <c r="AM30" s="87">
        <f t="shared" si="0"/>
        <v>115</v>
      </c>
      <c r="AN30" s="269">
        <f t="shared" si="1"/>
        <v>3</v>
      </c>
    </row>
    <row r="31" spans="1:40" x14ac:dyDescent="0.25">
      <c r="B31" s="722" t="s">
        <v>60</v>
      </c>
      <c r="C31" s="297" t="s">
        <v>14</v>
      </c>
      <c r="D31" s="175" t="s">
        <v>1060</v>
      </c>
      <c r="E31" s="175" t="s">
        <v>144</v>
      </c>
      <c r="F31" s="277">
        <v>2017</v>
      </c>
      <c r="G31" s="690" t="s">
        <v>515</v>
      </c>
      <c r="H31" s="358"/>
      <c r="I31" s="84"/>
      <c r="J31" s="82"/>
      <c r="K31" s="84"/>
      <c r="L31" s="84"/>
      <c r="M31" s="84"/>
      <c r="N31" s="84"/>
      <c r="O31" s="84"/>
      <c r="P31" s="84"/>
      <c r="Q31" s="283"/>
      <c r="R31" s="169"/>
      <c r="S31" s="283"/>
      <c r="T31" s="84"/>
      <c r="U31" s="83">
        <v>75</v>
      </c>
      <c r="V31" s="83"/>
      <c r="W31" s="83"/>
      <c r="X31" s="83">
        <v>20</v>
      </c>
      <c r="Y31" s="83"/>
      <c r="Z31" s="83"/>
      <c r="AA31" s="83"/>
      <c r="AB31" s="264"/>
      <c r="AC31" s="264"/>
      <c r="AD31" s="264"/>
      <c r="AE31" s="264"/>
      <c r="AF31" s="264"/>
      <c r="AG31" s="264"/>
      <c r="AH31" s="264"/>
      <c r="AI31" s="264"/>
      <c r="AJ31" s="264"/>
      <c r="AK31" s="264"/>
      <c r="AL31" s="287"/>
      <c r="AM31" s="87">
        <f t="shared" si="0"/>
        <v>115</v>
      </c>
      <c r="AN31" s="269">
        <f t="shared" si="1"/>
        <v>2</v>
      </c>
    </row>
    <row r="32" spans="1:40" x14ac:dyDescent="0.25">
      <c r="B32" s="722" t="s">
        <v>61</v>
      </c>
      <c r="C32" s="166" t="s">
        <v>967</v>
      </c>
      <c r="D32" s="28" t="s">
        <v>968</v>
      </c>
      <c r="E32" s="28" t="s">
        <v>151</v>
      </c>
      <c r="F32" s="168">
        <v>2016</v>
      </c>
      <c r="G32" s="287" t="s">
        <v>516</v>
      </c>
      <c r="H32" s="358"/>
      <c r="I32" s="83"/>
      <c r="J32" s="82"/>
      <c r="K32" s="84"/>
      <c r="L32" s="84"/>
      <c r="M32" s="84"/>
      <c r="N32" s="83"/>
      <c r="O32" s="83"/>
      <c r="P32" s="83"/>
      <c r="Q32" s="283"/>
      <c r="R32" s="169"/>
      <c r="S32" s="267">
        <v>95</v>
      </c>
      <c r="T32" s="83"/>
      <c r="U32" s="83"/>
      <c r="V32" s="83"/>
      <c r="W32" s="83"/>
      <c r="X32" s="83"/>
      <c r="Y32" s="84"/>
      <c r="Z32" s="84"/>
      <c r="AA32" s="84"/>
      <c r="AB32" s="265"/>
      <c r="AC32" s="265"/>
      <c r="AD32" s="265"/>
      <c r="AE32" s="265"/>
      <c r="AF32" s="265"/>
      <c r="AG32" s="265"/>
      <c r="AH32" s="265"/>
      <c r="AI32" s="265"/>
      <c r="AJ32" s="265"/>
      <c r="AK32" s="265"/>
      <c r="AL32" s="287"/>
      <c r="AM32" s="87">
        <f t="shared" si="0"/>
        <v>105</v>
      </c>
      <c r="AN32" s="269">
        <f t="shared" si="1"/>
        <v>1</v>
      </c>
    </row>
    <row r="33" spans="2:40" x14ac:dyDescent="0.25">
      <c r="B33" s="722" t="s">
        <v>62</v>
      </c>
      <c r="C33" s="306" t="s">
        <v>7</v>
      </c>
      <c r="D33" s="289" t="s">
        <v>710</v>
      </c>
      <c r="E33" s="289" t="s">
        <v>706</v>
      </c>
      <c r="F33" s="279">
        <v>2015</v>
      </c>
      <c r="G33" s="691" t="s">
        <v>516</v>
      </c>
      <c r="H33" s="357"/>
      <c r="I33" s="83"/>
      <c r="J33" s="81"/>
      <c r="K33" s="83"/>
      <c r="L33" s="83"/>
      <c r="M33" s="83"/>
      <c r="N33" s="83"/>
      <c r="O33" s="83"/>
      <c r="P33" s="83"/>
      <c r="Q33" s="267"/>
      <c r="R33" s="168"/>
      <c r="S33" s="283"/>
      <c r="T33" s="84">
        <v>34</v>
      </c>
      <c r="U33" s="84"/>
      <c r="V33" s="84"/>
      <c r="W33" s="84"/>
      <c r="X33" s="84">
        <v>48</v>
      </c>
      <c r="Y33" s="84"/>
      <c r="Z33" s="84"/>
      <c r="AA33" s="84"/>
      <c r="AB33" s="265"/>
      <c r="AC33" s="265"/>
      <c r="AD33" s="265"/>
      <c r="AE33" s="265"/>
      <c r="AF33" s="265"/>
      <c r="AG33" s="265"/>
      <c r="AH33" s="265"/>
      <c r="AI33" s="265"/>
      <c r="AJ33" s="265"/>
      <c r="AK33" s="265"/>
      <c r="AL33" s="269"/>
      <c r="AM33" s="87">
        <f t="shared" si="0"/>
        <v>102</v>
      </c>
      <c r="AN33" s="269">
        <f t="shared" si="1"/>
        <v>2</v>
      </c>
    </row>
    <row r="34" spans="2:40" x14ac:dyDescent="0.25">
      <c r="B34" s="722" t="s">
        <v>62</v>
      </c>
      <c r="C34" s="297" t="s">
        <v>829</v>
      </c>
      <c r="D34" s="175" t="s">
        <v>938</v>
      </c>
      <c r="E34" s="175" t="s">
        <v>90</v>
      </c>
      <c r="F34" s="277">
        <v>2018</v>
      </c>
      <c r="G34" s="269" t="s">
        <v>516</v>
      </c>
      <c r="H34" s="358"/>
      <c r="I34" s="84"/>
      <c r="J34" s="82"/>
      <c r="K34" s="84"/>
      <c r="L34" s="84"/>
      <c r="M34" s="84"/>
      <c r="N34" s="84"/>
      <c r="O34" s="84"/>
      <c r="P34" s="84"/>
      <c r="Q34" s="267">
        <v>24</v>
      </c>
      <c r="R34" s="169"/>
      <c r="S34" s="267"/>
      <c r="T34" s="83"/>
      <c r="U34" s="83"/>
      <c r="V34" s="83"/>
      <c r="W34" s="83"/>
      <c r="X34" s="83">
        <v>17</v>
      </c>
      <c r="Y34" s="83"/>
      <c r="Z34" s="83"/>
      <c r="AA34" s="83"/>
      <c r="AB34" s="264"/>
      <c r="AC34" s="264"/>
      <c r="AD34" s="264"/>
      <c r="AE34" s="264"/>
      <c r="AF34" s="264"/>
      <c r="AG34" s="264"/>
      <c r="AH34" s="264"/>
      <c r="AI34" s="264"/>
      <c r="AJ34" s="264"/>
      <c r="AK34" s="264"/>
      <c r="AL34" s="287"/>
      <c r="AM34" s="87">
        <f t="shared" si="0"/>
        <v>61</v>
      </c>
      <c r="AN34" s="269">
        <f t="shared" si="1"/>
        <v>2</v>
      </c>
    </row>
    <row r="35" spans="2:40" x14ac:dyDescent="0.25">
      <c r="B35" s="722" t="s">
        <v>63</v>
      </c>
      <c r="C35" s="297" t="s">
        <v>10</v>
      </c>
      <c r="D35" s="175" t="s">
        <v>679</v>
      </c>
      <c r="E35" s="175" t="s">
        <v>171</v>
      </c>
      <c r="F35" s="277">
        <v>2015</v>
      </c>
      <c r="G35" s="690" t="s">
        <v>515</v>
      </c>
      <c r="H35" s="357"/>
      <c r="I35" s="83"/>
      <c r="J35" s="81"/>
      <c r="K35" s="83"/>
      <c r="L35" s="83">
        <v>43</v>
      </c>
      <c r="M35" s="83"/>
      <c r="N35" s="83"/>
      <c r="O35" s="83"/>
      <c r="P35" s="83"/>
      <c r="Q35" s="267"/>
      <c r="R35" s="168"/>
      <c r="S35" s="267"/>
      <c r="T35" s="83"/>
      <c r="U35" s="83"/>
      <c r="V35" s="83"/>
      <c r="W35" s="83"/>
      <c r="X35" s="83"/>
      <c r="Y35" s="83"/>
      <c r="Z35" s="83"/>
      <c r="AA35" s="83"/>
      <c r="AB35" s="264"/>
      <c r="AC35" s="264"/>
      <c r="AD35" s="264"/>
      <c r="AE35" s="264"/>
      <c r="AF35" s="264"/>
      <c r="AG35" s="264"/>
      <c r="AH35" s="264"/>
      <c r="AI35" s="264"/>
      <c r="AJ35" s="264"/>
      <c r="AK35" s="264"/>
      <c r="AL35" s="287"/>
      <c r="AM35" s="87">
        <f t="shared" si="0"/>
        <v>53</v>
      </c>
      <c r="AN35" s="269">
        <f t="shared" si="1"/>
        <v>1</v>
      </c>
    </row>
    <row r="36" spans="2:40" x14ac:dyDescent="0.25">
      <c r="B36" s="722" t="s">
        <v>64</v>
      </c>
      <c r="C36" s="166" t="s">
        <v>10</v>
      </c>
      <c r="D36" s="28" t="s">
        <v>1096</v>
      </c>
      <c r="E36" s="28" t="s">
        <v>95</v>
      </c>
      <c r="F36" s="264">
        <v>2017</v>
      </c>
      <c r="G36" s="287" t="s">
        <v>515</v>
      </c>
      <c r="H36" s="357"/>
      <c r="I36" s="83"/>
      <c r="J36" s="81"/>
      <c r="K36" s="83"/>
      <c r="L36" s="83"/>
      <c r="M36" s="83"/>
      <c r="N36" s="83"/>
      <c r="O36" s="83"/>
      <c r="P36" s="83"/>
      <c r="Q36" s="267"/>
      <c r="R36" s="168"/>
      <c r="S36" s="267"/>
      <c r="T36" s="83"/>
      <c r="U36" s="83"/>
      <c r="V36" s="83"/>
      <c r="W36" s="83"/>
      <c r="X36" s="83">
        <v>36</v>
      </c>
      <c r="Y36" s="83"/>
      <c r="Z36" s="83"/>
      <c r="AA36" s="83"/>
      <c r="AB36" s="264"/>
      <c r="AC36" s="264"/>
      <c r="AD36" s="264"/>
      <c r="AE36" s="264"/>
      <c r="AF36" s="264"/>
      <c r="AG36" s="264"/>
      <c r="AH36" s="264"/>
      <c r="AI36" s="264"/>
      <c r="AJ36" s="264"/>
      <c r="AK36" s="264"/>
      <c r="AL36" s="287"/>
      <c r="AM36" s="87">
        <f t="shared" si="0"/>
        <v>46</v>
      </c>
      <c r="AN36" s="269">
        <f t="shared" si="1"/>
        <v>1</v>
      </c>
    </row>
    <row r="37" spans="2:40" ht="6.75" hidden="1" customHeight="1" thickBot="1" x14ac:dyDescent="0.3">
      <c r="B37" s="722" t="s">
        <v>98</v>
      </c>
      <c r="C37" s="297" t="s">
        <v>14</v>
      </c>
      <c r="D37" s="175" t="s">
        <v>177</v>
      </c>
      <c r="E37" s="175" t="s">
        <v>95</v>
      </c>
      <c r="F37" s="277">
        <v>2015</v>
      </c>
      <c r="G37" s="287" t="s">
        <v>515</v>
      </c>
      <c r="H37" s="358"/>
      <c r="I37" s="84"/>
      <c r="J37" s="82"/>
      <c r="K37" s="84"/>
      <c r="L37" s="84"/>
      <c r="M37" s="84"/>
      <c r="N37" s="84"/>
      <c r="O37" s="84"/>
      <c r="P37" s="84"/>
      <c r="Q37" s="283"/>
      <c r="R37" s="169"/>
      <c r="S37" s="283"/>
      <c r="T37" s="84"/>
      <c r="U37" s="84"/>
      <c r="V37" s="84"/>
      <c r="W37" s="84"/>
      <c r="X37" s="84"/>
      <c r="Y37" s="83"/>
      <c r="Z37" s="83"/>
      <c r="AA37" s="83"/>
      <c r="AB37" s="264"/>
      <c r="AC37" s="264"/>
      <c r="AD37" s="264"/>
      <c r="AE37" s="264"/>
      <c r="AF37" s="264"/>
      <c r="AG37" s="264"/>
      <c r="AH37" s="264"/>
      <c r="AI37" s="264"/>
      <c r="AJ37" s="264"/>
      <c r="AK37" s="264"/>
      <c r="AL37" s="269"/>
      <c r="AM37" s="87">
        <f t="shared" si="0"/>
        <v>0</v>
      </c>
      <c r="AN37" s="269">
        <f t="shared" si="1"/>
        <v>0</v>
      </c>
    </row>
    <row r="38" spans="2:40" hidden="1" x14ac:dyDescent="0.25">
      <c r="B38" s="722" t="s">
        <v>99</v>
      </c>
      <c r="C38" s="297" t="s">
        <v>37</v>
      </c>
      <c r="D38" s="175" t="s">
        <v>588</v>
      </c>
      <c r="E38" s="175" t="s">
        <v>589</v>
      </c>
      <c r="F38" s="277">
        <v>2015</v>
      </c>
      <c r="G38" s="690" t="s">
        <v>516</v>
      </c>
      <c r="H38" s="357"/>
      <c r="I38" s="83"/>
      <c r="J38" s="81"/>
      <c r="K38" s="83"/>
      <c r="L38" s="83"/>
      <c r="M38" s="83"/>
      <c r="N38" s="83"/>
      <c r="O38" s="83"/>
      <c r="P38" s="83"/>
      <c r="Q38" s="267"/>
      <c r="R38" s="168"/>
      <c r="S38" s="267"/>
      <c r="T38" s="83"/>
      <c r="U38" s="83"/>
      <c r="V38" s="83"/>
      <c r="W38" s="83"/>
      <c r="X38" s="83"/>
      <c r="Y38" s="83"/>
      <c r="Z38" s="83"/>
      <c r="AA38" s="83"/>
      <c r="AB38" s="264"/>
      <c r="AC38" s="264"/>
      <c r="AD38" s="264"/>
      <c r="AE38" s="264"/>
      <c r="AF38" s="264"/>
      <c r="AG38" s="264"/>
      <c r="AH38" s="264"/>
      <c r="AI38" s="264"/>
      <c r="AJ38" s="264"/>
      <c r="AK38" s="264"/>
      <c r="AL38" s="287"/>
      <c r="AM38" s="87">
        <f t="shared" si="0"/>
        <v>0</v>
      </c>
      <c r="AN38" s="269">
        <f t="shared" si="1"/>
        <v>0</v>
      </c>
    </row>
    <row r="39" spans="2:40" hidden="1" x14ac:dyDescent="0.25">
      <c r="B39" s="722" t="s">
        <v>100</v>
      </c>
      <c r="C39" s="297" t="s">
        <v>703</v>
      </c>
      <c r="D39" s="175" t="s">
        <v>752</v>
      </c>
      <c r="E39" s="175" t="s">
        <v>138</v>
      </c>
      <c r="F39" s="277">
        <v>2014</v>
      </c>
      <c r="G39" s="287" t="s">
        <v>515</v>
      </c>
      <c r="H39" s="358"/>
      <c r="I39" s="84"/>
      <c r="J39" s="82"/>
      <c r="K39" s="84"/>
      <c r="L39" s="84"/>
      <c r="M39" s="84"/>
      <c r="N39" s="84"/>
      <c r="O39" s="84"/>
      <c r="P39" s="84"/>
      <c r="Q39" s="283"/>
      <c r="R39" s="169"/>
      <c r="S39" s="283"/>
      <c r="T39" s="84"/>
      <c r="U39" s="84"/>
      <c r="V39" s="84"/>
      <c r="W39" s="84"/>
      <c r="X39" s="84"/>
      <c r="Y39" s="83"/>
      <c r="Z39" s="83"/>
      <c r="AA39" s="83"/>
      <c r="AB39" s="264"/>
      <c r="AC39" s="264"/>
      <c r="AD39" s="264"/>
      <c r="AE39" s="264"/>
      <c r="AF39" s="264"/>
      <c r="AG39" s="264"/>
      <c r="AH39" s="264"/>
      <c r="AI39" s="264"/>
      <c r="AJ39" s="264"/>
      <c r="AK39" s="264"/>
      <c r="AL39" s="287"/>
      <c r="AM39" s="87">
        <f t="shared" si="0"/>
        <v>0</v>
      </c>
      <c r="AN39" s="269">
        <f t="shared" si="1"/>
        <v>0</v>
      </c>
    </row>
    <row r="40" spans="2:40" hidden="1" x14ac:dyDescent="0.25">
      <c r="B40" s="722" t="s">
        <v>101</v>
      </c>
      <c r="C40" s="306" t="s">
        <v>13</v>
      </c>
      <c r="D40" s="289" t="s">
        <v>522</v>
      </c>
      <c r="E40" s="289" t="s">
        <v>133</v>
      </c>
      <c r="F40" s="279">
        <v>2016</v>
      </c>
      <c r="G40" s="287" t="s">
        <v>515</v>
      </c>
      <c r="H40" s="166"/>
      <c r="I40" s="83"/>
      <c r="J40" s="81"/>
      <c r="K40" s="83"/>
      <c r="L40" s="83"/>
      <c r="M40" s="83"/>
      <c r="N40" s="83"/>
      <c r="O40" s="83"/>
      <c r="P40" s="84"/>
      <c r="Q40" s="267"/>
      <c r="R40" s="168"/>
      <c r="S40" s="267"/>
      <c r="T40" s="83"/>
      <c r="U40" s="83"/>
      <c r="V40" s="84"/>
      <c r="W40" s="84"/>
      <c r="X40" s="84"/>
      <c r="Y40" s="84"/>
      <c r="Z40" s="84"/>
      <c r="AA40" s="84"/>
      <c r="AB40" s="265"/>
      <c r="AC40" s="265"/>
      <c r="AD40" s="265"/>
      <c r="AE40" s="265"/>
      <c r="AF40" s="265"/>
      <c r="AG40" s="265"/>
      <c r="AH40" s="265"/>
      <c r="AI40" s="265"/>
      <c r="AJ40" s="265"/>
      <c r="AK40" s="264"/>
      <c r="AL40" s="287"/>
      <c r="AM40" s="87">
        <f t="shared" si="0"/>
        <v>0</v>
      </c>
      <c r="AN40" s="269">
        <f t="shared" si="1"/>
        <v>0</v>
      </c>
    </row>
    <row r="41" spans="2:40" x14ac:dyDescent="0.25">
      <c r="B41" s="722" t="s">
        <v>102</v>
      </c>
      <c r="C41" s="166" t="s">
        <v>131</v>
      </c>
      <c r="D41" s="28" t="s">
        <v>632</v>
      </c>
      <c r="E41" s="28" t="s">
        <v>1089</v>
      </c>
      <c r="F41" s="264">
        <v>2013</v>
      </c>
      <c r="G41" s="690" t="s">
        <v>516</v>
      </c>
      <c r="H41" s="357"/>
      <c r="I41" s="83"/>
      <c r="J41" s="81"/>
      <c r="K41" s="83"/>
      <c r="L41" s="83"/>
      <c r="M41" s="83"/>
      <c r="N41" s="83"/>
      <c r="O41" s="83"/>
      <c r="P41" s="83"/>
      <c r="Q41" s="267"/>
      <c r="R41" s="168"/>
      <c r="S41" s="267"/>
      <c r="T41" s="83"/>
      <c r="U41" s="83"/>
      <c r="V41" s="83"/>
      <c r="W41" s="83"/>
      <c r="X41" s="83">
        <v>24</v>
      </c>
      <c r="Y41" s="83"/>
      <c r="Z41" s="83"/>
      <c r="AA41" s="83"/>
      <c r="AB41" s="264"/>
      <c r="AC41" s="264"/>
      <c r="AD41" s="264"/>
      <c r="AE41" s="264"/>
      <c r="AF41" s="264"/>
      <c r="AG41" s="264"/>
      <c r="AH41" s="264"/>
      <c r="AI41" s="264"/>
      <c r="AJ41" s="264"/>
      <c r="AK41" s="264"/>
      <c r="AL41" s="287"/>
      <c r="AM41" s="87">
        <f t="shared" si="0"/>
        <v>34</v>
      </c>
      <c r="AN41" s="269">
        <f t="shared" si="1"/>
        <v>1</v>
      </c>
    </row>
    <row r="42" spans="2:40" x14ac:dyDescent="0.25">
      <c r="B42" s="722" t="s">
        <v>103</v>
      </c>
      <c r="C42" s="307" t="s">
        <v>131</v>
      </c>
      <c r="D42" s="308" t="s">
        <v>1006</v>
      </c>
      <c r="E42" s="308" t="s">
        <v>76</v>
      </c>
      <c r="F42" s="309">
        <v>2015</v>
      </c>
      <c r="G42" s="339" t="s">
        <v>516</v>
      </c>
      <c r="H42" s="362"/>
      <c r="I42" s="337"/>
      <c r="J42" s="338"/>
      <c r="K42" s="337"/>
      <c r="L42" s="337"/>
      <c r="M42" s="337"/>
      <c r="N42" s="337"/>
      <c r="O42" s="337"/>
      <c r="P42" s="337"/>
      <c r="Q42" s="326"/>
      <c r="R42" s="1290"/>
      <c r="S42" s="326"/>
      <c r="T42" s="304">
        <v>20</v>
      </c>
      <c r="U42" s="304"/>
      <c r="V42" s="304"/>
      <c r="W42" s="304"/>
      <c r="X42" s="304"/>
      <c r="Y42" s="304"/>
      <c r="Z42" s="304"/>
      <c r="AA42" s="304"/>
      <c r="AB42" s="309"/>
      <c r="AC42" s="309"/>
      <c r="AD42" s="309"/>
      <c r="AE42" s="309"/>
      <c r="AF42" s="309"/>
      <c r="AG42" s="309"/>
      <c r="AH42" s="309"/>
      <c r="AI42" s="309"/>
      <c r="AJ42" s="309"/>
      <c r="AK42" s="309"/>
      <c r="AL42" s="339"/>
      <c r="AM42" s="87">
        <f t="shared" si="0"/>
        <v>30</v>
      </c>
      <c r="AN42" s="269">
        <f t="shared" si="1"/>
        <v>1</v>
      </c>
    </row>
    <row r="43" spans="2:40" x14ac:dyDescent="0.25">
      <c r="B43" s="722" t="s">
        <v>104</v>
      </c>
      <c r="C43" s="307" t="s">
        <v>10</v>
      </c>
      <c r="D43" s="308" t="s">
        <v>534</v>
      </c>
      <c r="E43" s="308" t="s">
        <v>171</v>
      </c>
      <c r="F43" s="309">
        <v>2020</v>
      </c>
      <c r="G43" s="690" t="s">
        <v>516</v>
      </c>
      <c r="H43" s="362"/>
      <c r="I43" s="337"/>
      <c r="J43" s="338"/>
      <c r="K43" s="337"/>
      <c r="L43" s="337"/>
      <c r="M43" s="337"/>
      <c r="N43" s="337"/>
      <c r="O43" s="337"/>
      <c r="P43" s="337"/>
      <c r="Q43" s="326"/>
      <c r="R43" s="1290"/>
      <c r="S43" s="303"/>
      <c r="T43" s="304"/>
      <c r="U43" s="304"/>
      <c r="V43" s="304"/>
      <c r="W43" s="304"/>
      <c r="X43" s="304">
        <v>12</v>
      </c>
      <c r="Y43" s="304"/>
      <c r="Z43" s="304"/>
      <c r="AA43" s="304"/>
      <c r="AB43" s="309"/>
      <c r="AC43" s="309"/>
      <c r="AD43" s="309"/>
      <c r="AE43" s="309"/>
      <c r="AF43" s="309"/>
      <c r="AG43" s="309"/>
      <c r="AH43" s="309"/>
      <c r="AI43" s="309"/>
      <c r="AJ43" s="309"/>
      <c r="AK43" s="309"/>
      <c r="AL43" s="339"/>
      <c r="AM43" s="87">
        <f t="shared" si="0"/>
        <v>22</v>
      </c>
      <c r="AN43" s="269">
        <f t="shared" si="1"/>
        <v>1</v>
      </c>
    </row>
    <row r="44" spans="2:40" ht="16.5" customHeight="1" x14ac:dyDescent="0.25">
      <c r="B44" s="722" t="s">
        <v>105</v>
      </c>
      <c r="C44" s="300" t="s">
        <v>71</v>
      </c>
      <c r="D44" s="301" t="s">
        <v>182</v>
      </c>
      <c r="E44" s="301" t="s">
        <v>126</v>
      </c>
      <c r="F44" s="302">
        <v>2015</v>
      </c>
      <c r="G44" s="269" t="s">
        <v>515</v>
      </c>
      <c r="H44" s="307"/>
      <c r="I44" s="304"/>
      <c r="J44" s="338"/>
      <c r="K44" s="304"/>
      <c r="L44" s="304"/>
      <c r="M44" s="304"/>
      <c r="N44" s="304"/>
      <c r="O44" s="304"/>
      <c r="P44" s="304"/>
      <c r="Q44" s="303"/>
      <c r="R44" s="889"/>
      <c r="S44" s="303"/>
      <c r="T44" s="304"/>
      <c r="U44" s="304"/>
      <c r="V44" s="304"/>
      <c r="W44" s="304"/>
      <c r="X44" s="304"/>
      <c r="Y44" s="304"/>
      <c r="Z44" s="337">
        <v>300</v>
      </c>
      <c r="AA44" s="304"/>
      <c r="AB44" s="309"/>
      <c r="AC44" s="309"/>
      <c r="AD44" s="309"/>
      <c r="AE44" s="309"/>
      <c r="AF44" s="309"/>
      <c r="AG44" s="309"/>
      <c r="AH44" s="309"/>
      <c r="AI44" s="309"/>
      <c r="AJ44" s="309"/>
      <c r="AK44" s="309"/>
      <c r="AL44" s="339">
        <v>20</v>
      </c>
      <c r="AM44" s="87">
        <f t="shared" si="0"/>
        <v>330</v>
      </c>
      <c r="AN44" s="269">
        <f t="shared" si="1"/>
        <v>3</v>
      </c>
    </row>
    <row r="45" spans="2:40" x14ac:dyDescent="0.25">
      <c r="B45" s="722" t="s">
        <v>106</v>
      </c>
      <c r="C45" s="307" t="s">
        <v>131</v>
      </c>
      <c r="D45" s="308" t="s">
        <v>592</v>
      </c>
      <c r="E45" s="308" t="s">
        <v>76</v>
      </c>
      <c r="F45" s="309">
        <v>2015</v>
      </c>
      <c r="G45" s="690" t="s">
        <v>516</v>
      </c>
      <c r="H45" s="307"/>
      <c r="I45" s="304"/>
      <c r="J45" s="338"/>
      <c r="K45" s="337"/>
      <c r="L45" s="337"/>
      <c r="M45" s="337"/>
      <c r="N45" s="337"/>
      <c r="O45" s="337"/>
      <c r="P45" s="304"/>
      <c r="Q45" s="303"/>
      <c r="R45" s="889"/>
      <c r="S45" s="303"/>
      <c r="T45" s="304"/>
      <c r="U45" s="304"/>
      <c r="V45" s="304"/>
      <c r="W45" s="304"/>
      <c r="X45" s="304"/>
      <c r="Y45" s="304"/>
      <c r="Z45" s="304"/>
      <c r="AA45" s="304"/>
      <c r="AB45" s="309"/>
      <c r="AC45" s="309"/>
      <c r="AD45" s="309"/>
      <c r="AE45" s="309"/>
      <c r="AF45" s="309"/>
      <c r="AG45" s="309"/>
      <c r="AH45" s="309"/>
      <c r="AI45" s="309"/>
      <c r="AJ45" s="309"/>
      <c r="AK45" s="309"/>
      <c r="AL45" s="339">
        <v>20</v>
      </c>
      <c r="AM45" s="87">
        <f t="shared" si="0"/>
        <v>20</v>
      </c>
      <c r="AN45" s="269">
        <f t="shared" si="1"/>
        <v>2</v>
      </c>
    </row>
    <row r="46" spans="2:40" ht="15" customHeight="1" thickBot="1" x14ac:dyDescent="0.3">
      <c r="B46" s="722" t="s">
        <v>107</v>
      </c>
      <c r="C46" s="307" t="s">
        <v>628</v>
      </c>
      <c r="D46" s="308" t="s">
        <v>900</v>
      </c>
      <c r="E46" s="308" t="s">
        <v>179</v>
      </c>
      <c r="F46" s="309">
        <v>2018</v>
      </c>
      <c r="G46" s="339" t="s">
        <v>515</v>
      </c>
      <c r="H46" s="362"/>
      <c r="I46" s="337"/>
      <c r="J46" s="338"/>
      <c r="K46" s="337"/>
      <c r="L46" s="337"/>
      <c r="M46" s="337"/>
      <c r="N46" s="337"/>
      <c r="O46" s="337"/>
      <c r="P46" s="337"/>
      <c r="Q46" s="326"/>
      <c r="R46" s="1290"/>
      <c r="S46" s="326"/>
      <c r="T46" s="337"/>
      <c r="U46" s="337"/>
      <c r="V46" s="337"/>
      <c r="W46" s="337"/>
      <c r="X46" s="337"/>
      <c r="Y46" s="304"/>
      <c r="Z46" s="304"/>
      <c r="AA46" s="304"/>
      <c r="AB46" s="309"/>
      <c r="AC46" s="309"/>
      <c r="AD46" s="309"/>
      <c r="AE46" s="309"/>
      <c r="AF46" s="309"/>
      <c r="AG46" s="309"/>
      <c r="AH46" s="309"/>
      <c r="AI46" s="309"/>
      <c r="AJ46" s="309"/>
      <c r="AK46" s="309"/>
      <c r="AL46" s="339">
        <v>20</v>
      </c>
      <c r="AM46" s="87">
        <f t="shared" si="0"/>
        <v>20</v>
      </c>
      <c r="AN46" s="269">
        <f t="shared" si="1"/>
        <v>2</v>
      </c>
    </row>
    <row r="47" spans="2:40" ht="15.75" hidden="1" thickBot="1" x14ac:dyDescent="0.3">
      <c r="B47" s="722" t="s">
        <v>108</v>
      </c>
      <c r="C47" s="692"/>
      <c r="D47" s="693"/>
      <c r="E47" s="693"/>
      <c r="F47" s="534"/>
      <c r="G47" s="694"/>
      <c r="H47" s="957"/>
      <c r="I47" s="486"/>
      <c r="J47" s="958"/>
      <c r="K47" s="486"/>
      <c r="L47" s="486"/>
      <c r="M47" s="486"/>
      <c r="N47" s="486"/>
      <c r="O47" s="486"/>
      <c r="P47" s="486"/>
      <c r="Q47" s="727"/>
      <c r="R47" s="1318"/>
      <c r="S47" s="727"/>
      <c r="T47" s="486"/>
      <c r="U47" s="486"/>
      <c r="V47" s="486"/>
      <c r="W47" s="486"/>
      <c r="X47" s="486"/>
      <c r="Y47" s="486"/>
      <c r="Z47" s="486"/>
      <c r="AA47" s="486"/>
      <c r="AB47" s="728"/>
      <c r="AC47" s="728"/>
      <c r="AD47" s="728"/>
      <c r="AE47" s="728"/>
      <c r="AF47" s="728"/>
      <c r="AG47" s="728"/>
      <c r="AH47" s="728"/>
      <c r="AI47" s="728"/>
      <c r="AJ47" s="728"/>
      <c r="AK47" s="728"/>
      <c r="AL47" s="729"/>
      <c r="AM47" s="87">
        <f t="shared" si="0"/>
        <v>0</v>
      </c>
      <c r="AN47" s="269">
        <f t="shared" si="1"/>
        <v>0</v>
      </c>
    </row>
    <row r="48" spans="2:40" ht="15.75" thickBot="1" x14ac:dyDescent="0.3">
      <c r="B48" s="96"/>
      <c r="H48" s="959">
        <f t="shared" ref="H48:AN48" si="2">SUM(H5:H47)</f>
        <v>407</v>
      </c>
      <c r="I48" s="960">
        <f t="shared" si="2"/>
        <v>100</v>
      </c>
      <c r="J48" s="960">
        <f t="shared" si="2"/>
        <v>201</v>
      </c>
      <c r="K48" s="960">
        <f t="shared" si="2"/>
        <v>1450</v>
      </c>
      <c r="L48" s="960">
        <f t="shared" si="2"/>
        <v>496</v>
      </c>
      <c r="M48" s="960">
        <f t="shared" si="2"/>
        <v>1630</v>
      </c>
      <c r="N48" s="960">
        <f t="shared" si="2"/>
        <v>200</v>
      </c>
      <c r="O48" s="960">
        <f t="shared" si="2"/>
        <v>1595</v>
      </c>
      <c r="P48" s="960">
        <f t="shared" si="2"/>
        <v>431</v>
      </c>
      <c r="Q48" s="961">
        <f>SUM(Q5:Q47)</f>
        <v>441</v>
      </c>
      <c r="R48" s="962">
        <f t="shared" si="2"/>
        <v>115</v>
      </c>
      <c r="S48" s="961">
        <f t="shared" si="2"/>
        <v>1595</v>
      </c>
      <c r="T48" s="960">
        <f t="shared" si="2"/>
        <v>502</v>
      </c>
      <c r="U48" s="960">
        <f t="shared" si="2"/>
        <v>1595</v>
      </c>
      <c r="V48" s="960">
        <f t="shared" si="2"/>
        <v>0</v>
      </c>
      <c r="W48" s="960">
        <f t="shared" si="2"/>
        <v>182</v>
      </c>
      <c r="X48" s="960">
        <f t="shared" si="2"/>
        <v>758</v>
      </c>
      <c r="Y48" s="960">
        <f t="shared" si="2"/>
        <v>98</v>
      </c>
      <c r="Z48" s="960">
        <f t="shared" si="2"/>
        <v>767</v>
      </c>
      <c r="AA48" s="960">
        <f>SUM(AA5:AA47)</f>
        <v>0</v>
      </c>
      <c r="AB48" s="960">
        <f t="shared" ref="AB48:AJ48" si="3">SUM(AB5:AB47)</f>
        <v>0</v>
      </c>
      <c r="AC48" s="960">
        <f t="shared" si="3"/>
        <v>0</v>
      </c>
      <c r="AD48" s="960">
        <f t="shared" si="3"/>
        <v>0</v>
      </c>
      <c r="AE48" s="960">
        <f t="shared" si="3"/>
        <v>0</v>
      </c>
      <c r="AF48" s="960">
        <f t="shared" si="3"/>
        <v>0</v>
      </c>
      <c r="AG48" s="960">
        <f t="shared" si="3"/>
        <v>0</v>
      </c>
      <c r="AH48" s="960">
        <f t="shared" si="3"/>
        <v>0</v>
      </c>
      <c r="AI48" s="960">
        <f t="shared" si="3"/>
        <v>0</v>
      </c>
      <c r="AJ48" s="960">
        <f t="shared" si="3"/>
        <v>0</v>
      </c>
      <c r="AK48" s="960">
        <f t="shared" si="2"/>
        <v>0</v>
      </c>
      <c r="AL48" s="962">
        <f t="shared" si="2"/>
        <v>190</v>
      </c>
      <c r="AM48" s="961">
        <f t="shared" si="2"/>
        <v>14313</v>
      </c>
      <c r="AN48" s="598">
        <f t="shared" si="2"/>
        <v>175</v>
      </c>
    </row>
    <row r="49" spans="2:39" ht="45" x14ac:dyDescent="0.25">
      <c r="H49" s="714" t="s">
        <v>811</v>
      </c>
      <c r="I49" s="964" t="s">
        <v>530</v>
      </c>
      <c r="J49" s="549" t="s">
        <v>812</v>
      </c>
      <c r="K49" s="715" t="s">
        <v>347</v>
      </c>
      <c r="L49" s="716" t="s">
        <v>811</v>
      </c>
      <c r="M49" s="715" t="s">
        <v>347</v>
      </c>
      <c r="N49" s="555" t="s">
        <v>348</v>
      </c>
      <c r="O49" s="715" t="s">
        <v>347</v>
      </c>
      <c r="P49" s="716" t="s">
        <v>811</v>
      </c>
      <c r="Q49" s="716" t="s">
        <v>811</v>
      </c>
      <c r="R49" s="550" t="s">
        <v>818</v>
      </c>
      <c r="S49" s="715" t="s">
        <v>347</v>
      </c>
      <c r="T49" s="716" t="s">
        <v>811</v>
      </c>
      <c r="U49" s="1323" t="s">
        <v>347</v>
      </c>
      <c r="V49" s="707" t="s">
        <v>348</v>
      </c>
      <c r="W49" s="549" t="s">
        <v>812</v>
      </c>
      <c r="X49" s="1486" t="s">
        <v>811</v>
      </c>
      <c r="Y49" s="1693" t="s">
        <v>1075</v>
      </c>
      <c r="Z49" s="595" t="s">
        <v>1077</v>
      </c>
      <c r="AA49" s="1427" t="s">
        <v>1062</v>
      </c>
      <c r="AB49" s="1429" t="s">
        <v>1064</v>
      </c>
      <c r="AC49" s="1693" t="s">
        <v>1065</v>
      </c>
      <c r="AD49" s="595" t="s">
        <v>1067</v>
      </c>
      <c r="AE49" s="1486" t="s">
        <v>811</v>
      </c>
      <c r="AF49" s="1487" t="s">
        <v>530</v>
      </c>
      <c r="AG49" s="549" t="s">
        <v>812</v>
      </c>
      <c r="AH49" s="1695" t="s">
        <v>1070</v>
      </c>
      <c r="AI49" s="1429" t="s">
        <v>1072</v>
      </c>
      <c r="AJ49" s="595" t="s">
        <v>1073</v>
      </c>
      <c r="AK49" s="1696" t="s">
        <v>1074</v>
      </c>
      <c r="AL49" s="717" t="s">
        <v>744</v>
      </c>
    </row>
    <row r="50" spans="2:39" ht="54" customHeight="1" thickBot="1" x14ac:dyDescent="0.3">
      <c r="H50" s="718" t="s">
        <v>810</v>
      </c>
      <c r="I50" s="1033" t="s">
        <v>810</v>
      </c>
      <c r="J50" s="605" t="s">
        <v>813</v>
      </c>
      <c r="K50" s="719" t="s">
        <v>875</v>
      </c>
      <c r="L50" s="720" t="s">
        <v>815</v>
      </c>
      <c r="M50" s="719" t="s">
        <v>816</v>
      </c>
      <c r="N50" s="601" t="s">
        <v>816</v>
      </c>
      <c r="O50" s="719" t="s">
        <v>819</v>
      </c>
      <c r="P50" s="720" t="s">
        <v>922</v>
      </c>
      <c r="Q50" s="720" t="s">
        <v>820</v>
      </c>
      <c r="R50" s="1284" t="s">
        <v>822</v>
      </c>
      <c r="S50" s="1322" t="s">
        <v>953</v>
      </c>
      <c r="T50" s="1326" t="s">
        <v>949</v>
      </c>
      <c r="U50" s="1324" t="s">
        <v>955</v>
      </c>
      <c r="V50" s="1329" t="s">
        <v>951</v>
      </c>
      <c r="W50" s="605" t="s">
        <v>956</v>
      </c>
      <c r="X50" s="720" t="s">
        <v>957</v>
      </c>
      <c r="Y50" s="1694" t="s">
        <v>1076</v>
      </c>
      <c r="Z50" s="605" t="s">
        <v>1078</v>
      </c>
      <c r="AA50" s="720" t="s">
        <v>1063</v>
      </c>
      <c r="AB50" s="602" t="s">
        <v>1063</v>
      </c>
      <c r="AC50" s="1694" t="s">
        <v>1066</v>
      </c>
      <c r="AD50" s="605" t="s">
        <v>1068</v>
      </c>
      <c r="AE50" s="720" t="s">
        <v>959</v>
      </c>
      <c r="AF50" s="1033" t="s">
        <v>959</v>
      </c>
      <c r="AG50" s="605" t="s">
        <v>1069</v>
      </c>
      <c r="AH50" s="1698" t="s">
        <v>1071</v>
      </c>
      <c r="AI50" s="602" t="s">
        <v>1071</v>
      </c>
      <c r="AJ50" s="605" t="s">
        <v>960</v>
      </c>
      <c r="AK50" s="1699" t="s">
        <v>961</v>
      </c>
      <c r="AL50" s="723" t="s">
        <v>770</v>
      </c>
    </row>
    <row r="51" spans="2:39" x14ac:dyDescent="0.25">
      <c r="B51" s="3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</row>
    <row r="52" spans="2:39" x14ac:dyDescent="0.25">
      <c r="B52" s="3"/>
    </row>
    <row r="53" spans="2:39" x14ac:dyDescent="0.25">
      <c r="B53" s="3"/>
    </row>
    <row r="54" spans="2:39" x14ac:dyDescent="0.25">
      <c r="B54" s="3"/>
    </row>
    <row r="55" spans="2:39" x14ac:dyDescent="0.25">
      <c r="B55" s="3"/>
    </row>
    <row r="56" spans="2:39" x14ac:dyDescent="0.25">
      <c r="B56" s="3"/>
    </row>
    <row r="57" spans="2:39" x14ac:dyDescent="0.25">
      <c r="B57" s="3"/>
    </row>
    <row r="58" spans="2:39" x14ac:dyDescent="0.25">
      <c r="B58" s="3"/>
    </row>
    <row r="59" spans="2:39" x14ac:dyDescent="0.25">
      <c r="B59" s="3"/>
    </row>
    <row r="60" spans="2:39" x14ac:dyDescent="0.25">
      <c r="B60" s="3"/>
    </row>
    <row r="61" spans="2:39" x14ac:dyDescent="0.25">
      <c r="B61" s="3"/>
    </row>
    <row r="62" spans="2:39" x14ac:dyDescent="0.25">
      <c r="B62" s="3"/>
    </row>
    <row r="63" spans="2:39" x14ac:dyDescent="0.25">
      <c r="B63" s="3"/>
    </row>
    <row r="64" spans="2:39" x14ac:dyDescent="0.25">
      <c r="B64" s="3"/>
    </row>
    <row r="65" spans="2:2" x14ac:dyDescent="0.25">
      <c r="B65" s="3"/>
    </row>
    <row r="66" spans="2:2" x14ac:dyDescent="0.25">
      <c r="B66" s="3"/>
    </row>
    <row r="67" spans="2:2" x14ac:dyDescent="0.25">
      <c r="B67" s="3"/>
    </row>
    <row r="68" spans="2:2" x14ac:dyDescent="0.25">
      <c r="B68" s="3"/>
    </row>
    <row r="69" spans="2:2" x14ac:dyDescent="0.25">
      <c r="B69" s="3"/>
    </row>
    <row r="70" spans="2:2" x14ac:dyDescent="0.25">
      <c r="B70" s="3"/>
    </row>
    <row r="71" spans="2:2" x14ac:dyDescent="0.25">
      <c r="B71" s="3"/>
    </row>
    <row r="72" spans="2:2" x14ac:dyDescent="0.25">
      <c r="B72" s="3"/>
    </row>
    <row r="73" spans="2:2" x14ac:dyDescent="0.25">
      <c r="B73" s="3"/>
    </row>
    <row r="74" spans="2:2" x14ac:dyDescent="0.25">
      <c r="B74" s="3"/>
    </row>
    <row r="75" spans="2:2" x14ac:dyDescent="0.25">
      <c r="B75" s="3"/>
    </row>
    <row r="76" spans="2:2" x14ac:dyDescent="0.25">
      <c r="B76" s="3"/>
    </row>
    <row r="77" spans="2:2" x14ac:dyDescent="0.25">
      <c r="B77" s="3"/>
    </row>
    <row r="78" spans="2:2" x14ac:dyDescent="0.25">
      <c r="B78" s="3"/>
    </row>
    <row r="107" spans="2:17" x14ac:dyDescent="0.25">
      <c r="B107" s="3"/>
      <c r="F107" s="6"/>
      <c r="H107" s="6"/>
      <c r="I107" s="6"/>
      <c r="J107" s="6"/>
      <c r="K107" s="6"/>
      <c r="L107" s="6"/>
      <c r="M107" s="6"/>
      <c r="N107" s="6"/>
      <c r="O107" s="6"/>
      <c r="P107" s="6"/>
      <c r="Q107" s="6"/>
    </row>
  </sheetData>
  <sortState xmlns:xlrd2="http://schemas.microsoft.com/office/spreadsheetml/2017/richdata2" ref="C5:AN46">
    <sortCondition descending="1" ref="AM5:AM46"/>
  </sortState>
  <phoneticPr fontId="19" type="noConversion"/>
  <pageMargins left="0.23622047244094491" right="0.23622047244094491" top="0.74803149606299213" bottom="0.74803149606299213" header="0.31496062992125984" footer="0.31496062992125984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A92"/>
  <sheetViews>
    <sheetView zoomScaleNormal="100" workbookViewId="0">
      <selection activeCell="AC2" sqref="Z2:AC2"/>
    </sheetView>
  </sheetViews>
  <sheetFormatPr defaultRowHeight="15" x14ac:dyDescent="0.25"/>
  <cols>
    <col min="1" max="1" width="5.5703125" customWidth="1"/>
    <col min="2" max="2" width="15" customWidth="1"/>
    <col min="3" max="3" width="14.28515625" customWidth="1"/>
    <col min="4" max="4" width="9.85546875" customWidth="1"/>
    <col min="5" max="5" width="6.85546875" customWidth="1"/>
    <col min="6" max="6" width="3.28515625" style="7" customWidth="1"/>
    <col min="7" max="10" width="6" style="7" customWidth="1"/>
    <col min="11" max="13" width="6" style="6" customWidth="1"/>
    <col min="14" max="15" width="6" style="7" customWidth="1"/>
    <col min="16" max="17" width="6" style="6" customWidth="1"/>
    <col min="18" max="18" width="5.85546875" style="6" customWidth="1"/>
    <col min="19" max="20" width="5.42578125" style="6" bestFit="1" customWidth="1"/>
    <col min="21" max="21" width="5.5703125" style="6" bestFit="1" customWidth="1"/>
    <col min="22" max="22" width="5.85546875" style="6" customWidth="1"/>
    <col min="23" max="24" width="5.42578125" style="6" customWidth="1"/>
    <col min="25" max="25" width="5.28515625" style="6" bestFit="1" customWidth="1"/>
    <col min="26" max="28" width="5.42578125" style="6" bestFit="1" customWidth="1"/>
    <col min="29" max="29" width="5.7109375" style="6" customWidth="1"/>
    <col min="30" max="31" width="6.140625" style="6" bestFit="1" customWidth="1"/>
    <col min="32" max="32" width="5.5703125" style="6" bestFit="1" customWidth="1"/>
    <col min="33" max="33" width="7" style="6" bestFit="1" customWidth="1"/>
    <col min="34" max="35" width="5.42578125" style="6" bestFit="1" customWidth="1"/>
    <col min="36" max="36" width="5.140625" style="6" bestFit="1" customWidth="1"/>
    <col min="37" max="37" width="5.85546875" style="6" bestFit="1" customWidth="1"/>
    <col min="38" max="38" width="5.42578125" style="6" bestFit="1" customWidth="1"/>
    <col min="39" max="39" width="5.7109375" style="6" bestFit="1" customWidth="1"/>
    <col min="40" max="40" width="6.42578125" style="6" customWidth="1"/>
    <col min="41" max="41" width="7.7109375" style="7" customWidth="1"/>
    <col min="42" max="42" width="5.85546875" style="7" customWidth="1"/>
    <col min="43" max="43" width="1.7109375" customWidth="1"/>
    <col min="44" max="44" width="5.140625" customWidth="1"/>
    <col min="45" max="45" width="6.7109375" customWidth="1"/>
    <col min="46" max="46" width="10.140625" customWidth="1"/>
    <col min="47" max="47" width="7.140625" style="3" customWidth="1"/>
  </cols>
  <sheetData>
    <row r="1" spans="1:47" ht="15.75" customHeight="1" x14ac:dyDescent="0.25">
      <c r="A1" s="6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6"/>
      <c r="AP1" s="6"/>
    </row>
    <row r="2" spans="1:47" ht="15.75" thickBot="1" x14ac:dyDescent="0.3">
      <c r="A2" s="2"/>
      <c r="B2" s="1"/>
      <c r="C2" s="1"/>
      <c r="D2" s="1"/>
      <c r="E2" s="1" t="s">
        <v>529</v>
      </c>
      <c r="F2" s="2"/>
      <c r="G2" s="98">
        <v>1</v>
      </c>
      <c r="H2" s="98">
        <v>2</v>
      </c>
      <c r="I2" s="98">
        <v>3</v>
      </c>
      <c r="J2" s="98">
        <v>4</v>
      </c>
      <c r="K2" s="98">
        <v>6</v>
      </c>
      <c r="L2" s="98">
        <v>7</v>
      </c>
      <c r="M2" s="98">
        <v>8</v>
      </c>
      <c r="N2" s="98">
        <v>9</v>
      </c>
      <c r="O2" s="98">
        <v>12</v>
      </c>
      <c r="P2" s="345">
        <v>14</v>
      </c>
      <c r="Q2" s="345">
        <v>15</v>
      </c>
      <c r="R2" s="345">
        <v>16</v>
      </c>
      <c r="S2" s="345">
        <v>17</v>
      </c>
      <c r="T2" s="345">
        <v>18</v>
      </c>
      <c r="U2" s="345">
        <v>20</v>
      </c>
      <c r="V2" s="345">
        <v>22</v>
      </c>
      <c r="W2" s="345">
        <v>23</v>
      </c>
      <c r="X2" s="345">
        <v>24</v>
      </c>
      <c r="Y2" s="345">
        <v>27</v>
      </c>
      <c r="Z2" s="345">
        <v>28</v>
      </c>
      <c r="AA2" s="345">
        <v>29</v>
      </c>
      <c r="AB2" s="345">
        <v>30</v>
      </c>
      <c r="AC2" s="345">
        <v>33</v>
      </c>
      <c r="AD2" s="2">
        <v>35</v>
      </c>
      <c r="AE2" s="2">
        <v>36</v>
      </c>
      <c r="AF2" s="2">
        <v>37</v>
      </c>
      <c r="AG2" s="2">
        <v>38</v>
      </c>
      <c r="AH2" s="2">
        <v>39</v>
      </c>
      <c r="AI2" s="2">
        <v>40</v>
      </c>
      <c r="AJ2" s="2">
        <v>42</v>
      </c>
      <c r="AK2" s="2">
        <v>43</v>
      </c>
      <c r="AL2" s="2">
        <v>43</v>
      </c>
      <c r="AM2" s="2">
        <v>44</v>
      </c>
      <c r="AN2" s="2"/>
      <c r="AO2" s="6"/>
      <c r="AP2" s="6"/>
    </row>
    <row r="3" spans="1:47" ht="30" customHeight="1" thickBot="1" x14ac:dyDescent="0.3">
      <c r="A3" s="2"/>
      <c r="B3" s="86" t="s">
        <v>164</v>
      </c>
      <c r="C3" s="364"/>
      <c r="D3" s="364"/>
      <c r="E3" s="364"/>
      <c r="F3" s="2"/>
      <c r="G3" s="1917" t="s">
        <v>811</v>
      </c>
      <c r="H3" s="1918" t="s">
        <v>530</v>
      </c>
      <c r="I3" s="1919" t="s">
        <v>812</v>
      </c>
      <c r="J3" s="1920" t="s">
        <v>350</v>
      </c>
      <c r="K3" s="1921" t="s">
        <v>348</v>
      </c>
      <c r="L3" s="1922" t="s">
        <v>811</v>
      </c>
      <c r="M3" s="1918" t="s">
        <v>530</v>
      </c>
      <c r="N3" s="1921" t="s">
        <v>348</v>
      </c>
      <c r="O3" s="1919" t="s">
        <v>818</v>
      </c>
      <c r="P3" s="1923" t="s">
        <v>348</v>
      </c>
      <c r="Q3" s="1922" t="s">
        <v>811</v>
      </c>
      <c r="R3" s="1918" t="s">
        <v>530</v>
      </c>
      <c r="S3" s="1924" t="s">
        <v>811</v>
      </c>
      <c r="T3" s="1918" t="s">
        <v>530</v>
      </c>
      <c r="U3" s="1925" t="s">
        <v>818</v>
      </c>
      <c r="V3" s="1926" t="s">
        <v>348</v>
      </c>
      <c r="W3" s="1927" t="s">
        <v>811</v>
      </c>
      <c r="X3" s="1928" t="s">
        <v>530</v>
      </c>
      <c r="Y3" s="1926" t="s">
        <v>348</v>
      </c>
      <c r="Z3" s="1929" t="s">
        <v>812</v>
      </c>
      <c r="AA3" s="1927" t="s">
        <v>811</v>
      </c>
      <c r="AB3" s="1928" t="s">
        <v>530</v>
      </c>
      <c r="AC3" s="1932" t="s">
        <v>1077</v>
      </c>
      <c r="AD3" s="1933" t="s">
        <v>1062</v>
      </c>
      <c r="AE3" s="1934" t="s">
        <v>1064</v>
      </c>
      <c r="AF3" s="1931" t="s">
        <v>1065</v>
      </c>
      <c r="AG3" s="1932" t="s">
        <v>1067</v>
      </c>
      <c r="AH3" s="1922" t="s">
        <v>811</v>
      </c>
      <c r="AI3" s="1918" t="s">
        <v>530</v>
      </c>
      <c r="AJ3" s="1919" t="s">
        <v>812</v>
      </c>
      <c r="AK3" s="1934" t="s">
        <v>1072</v>
      </c>
      <c r="AL3" s="1932" t="s">
        <v>1073</v>
      </c>
      <c r="AM3" s="1935" t="s">
        <v>1074</v>
      </c>
      <c r="AN3" s="529" t="s">
        <v>744</v>
      </c>
      <c r="AO3" s="170"/>
      <c r="AP3" s="170"/>
    </row>
    <row r="4" spans="1:47" ht="50.25" customHeight="1" thickBot="1" x14ac:dyDescent="0.3">
      <c r="A4" s="184" t="s">
        <v>3</v>
      </c>
      <c r="B4" s="1936" t="s">
        <v>4</v>
      </c>
      <c r="C4" s="1937" t="s">
        <v>40</v>
      </c>
      <c r="D4" s="1937" t="s">
        <v>41</v>
      </c>
      <c r="E4" s="1938" t="s">
        <v>435</v>
      </c>
      <c r="F4" s="1938" t="s">
        <v>536</v>
      </c>
      <c r="G4" s="1939" t="s">
        <v>810</v>
      </c>
      <c r="H4" s="1940" t="s">
        <v>810</v>
      </c>
      <c r="I4" s="1941" t="s">
        <v>813</v>
      </c>
      <c r="J4" s="1930" t="s">
        <v>814</v>
      </c>
      <c r="K4" s="1942" t="s">
        <v>876</v>
      </c>
      <c r="L4" s="1943" t="s">
        <v>815</v>
      </c>
      <c r="M4" s="1940" t="s">
        <v>815</v>
      </c>
      <c r="N4" s="1942" t="s">
        <v>816</v>
      </c>
      <c r="O4" s="1941" t="s">
        <v>825</v>
      </c>
      <c r="P4" s="1944" t="s">
        <v>819</v>
      </c>
      <c r="Q4" s="1943" t="s">
        <v>922</v>
      </c>
      <c r="R4" s="1940" t="s">
        <v>922</v>
      </c>
      <c r="S4" s="1945" t="s">
        <v>820</v>
      </c>
      <c r="T4" s="1940" t="s">
        <v>820</v>
      </c>
      <c r="U4" s="1946" t="s">
        <v>822</v>
      </c>
      <c r="V4" s="1947" t="s">
        <v>950</v>
      </c>
      <c r="W4" s="1948" t="s">
        <v>949</v>
      </c>
      <c r="X4" s="1949" t="s">
        <v>949</v>
      </c>
      <c r="Y4" s="1950" t="s">
        <v>951</v>
      </c>
      <c r="Z4" s="1338" t="s">
        <v>956</v>
      </c>
      <c r="AA4" s="1948" t="s">
        <v>957</v>
      </c>
      <c r="AB4" s="1949" t="s">
        <v>957</v>
      </c>
      <c r="AC4" s="1741" t="s">
        <v>1078</v>
      </c>
      <c r="AD4" s="1745" t="s">
        <v>1063</v>
      </c>
      <c r="AE4" s="1742" t="s">
        <v>1063</v>
      </c>
      <c r="AF4" s="1951" t="s">
        <v>1066</v>
      </c>
      <c r="AG4" s="1741" t="s">
        <v>1068</v>
      </c>
      <c r="AH4" s="1745" t="s">
        <v>959</v>
      </c>
      <c r="AI4" s="1740" t="s">
        <v>959</v>
      </c>
      <c r="AJ4" s="1741" t="s">
        <v>1069</v>
      </c>
      <c r="AK4" s="1742" t="s">
        <v>1071</v>
      </c>
      <c r="AL4" s="1741" t="s">
        <v>960</v>
      </c>
      <c r="AM4" s="1952" t="s">
        <v>961</v>
      </c>
      <c r="AN4" s="1953" t="s">
        <v>770</v>
      </c>
      <c r="AO4" s="1954" t="s">
        <v>19</v>
      </c>
      <c r="AP4" s="1955" t="s">
        <v>385</v>
      </c>
    </row>
    <row r="5" spans="1:47" s="3" customFormat="1" ht="17.25" customHeight="1" x14ac:dyDescent="0.25">
      <c r="A5" s="980" t="s">
        <v>31</v>
      </c>
      <c r="B5" s="1150" t="s">
        <v>14</v>
      </c>
      <c r="C5" s="1151" t="s">
        <v>121</v>
      </c>
      <c r="D5" s="1151" t="s">
        <v>75</v>
      </c>
      <c r="E5" s="1152">
        <v>2013</v>
      </c>
      <c r="F5" s="1152" t="s">
        <v>515</v>
      </c>
      <c r="G5" s="1154"/>
      <c r="H5" s="1156">
        <v>75</v>
      </c>
      <c r="I5" s="1156">
        <v>85</v>
      </c>
      <c r="J5" s="1157"/>
      <c r="K5" s="1156">
        <v>200</v>
      </c>
      <c r="L5" s="1156"/>
      <c r="M5" s="1156">
        <v>85</v>
      </c>
      <c r="N5" s="1156">
        <v>170</v>
      </c>
      <c r="O5" s="1156">
        <v>75</v>
      </c>
      <c r="P5" s="1155">
        <v>170</v>
      </c>
      <c r="Q5" s="1156"/>
      <c r="R5" s="1156">
        <v>75</v>
      </c>
      <c r="S5" s="1155"/>
      <c r="T5" s="1156">
        <v>75</v>
      </c>
      <c r="U5" s="1321">
        <v>100</v>
      </c>
      <c r="V5" s="1415">
        <v>170</v>
      </c>
      <c r="W5" s="1156">
        <v>200</v>
      </c>
      <c r="X5" s="1160"/>
      <c r="Y5" s="1156">
        <v>170</v>
      </c>
      <c r="Z5" s="1156"/>
      <c r="AA5" s="1156">
        <v>200</v>
      </c>
      <c r="AB5" s="1156"/>
      <c r="AC5" s="1156">
        <v>81</v>
      </c>
      <c r="AD5" s="1156"/>
      <c r="AE5" s="1152"/>
      <c r="AF5" s="1152"/>
      <c r="AG5" s="1152"/>
      <c r="AH5" s="1152"/>
      <c r="AI5" s="1152"/>
      <c r="AJ5" s="1152"/>
      <c r="AK5" s="1152"/>
      <c r="AL5" s="1152"/>
      <c r="AM5" s="1344"/>
      <c r="AN5" s="1341"/>
      <c r="AO5" s="954">
        <f t="shared" ref="AO5:AO36" si="0">SUM(G5:AM5)+(AP5*10)</f>
        <v>2081</v>
      </c>
      <c r="AP5" s="943">
        <f t="shared" ref="AP5:AP36" si="1">COUNTA(G5:AM5)+(AN5/10)</f>
        <v>15</v>
      </c>
    </row>
    <row r="6" spans="1:47" s="3" customFormat="1" ht="17.25" customHeight="1" x14ac:dyDescent="0.25">
      <c r="A6" s="981" t="s">
        <v>32</v>
      </c>
      <c r="B6" s="945" t="s">
        <v>464</v>
      </c>
      <c r="C6" s="946" t="s">
        <v>465</v>
      </c>
      <c r="D6" s="946" t="s">
        <v>76</v>
      </c>
      <c r="E6" s="947">
        <v>2013</v>
      </c>
      <c r="F6" s="947" t="s">
        <v>515</v>
      </c>
      <c r="G6" s="949"/>
      <c r="H6" s="951">
        <v>63</v>
      </c>
      <c r="I6" s="951"/>
      <c r="J6" s="951"/>
      <c r="K6" s="951"/>
      <c r="L6" s="951"/>
      <c r="M6" s="951">
        <v>63</v>
      </c>
      <c r="N6" s="951">
        <v>150</v>
      </c>
      <c r="O6" s="951">
        <v>57</v>
      </c>
      <c r="P6" s="950">
        <v>200</v>
      </c>
      <c r="Q6" s="951"/>
      <c r="R6" s="951">
        <v>100</v>
      </c>
      <c r="S6" s="950"/>
      <c r="T6" s="951"/>
      <c r="U6" s="953">
        <v>57</v>
      </c>
      <c r="V6" s="1298">
        <v>200</v>
      </c>
      <c r="W6" s="951">
        <v>170</v>
      </c>
      <c r="X6" s="955"/>
      <c r="Y6" s="951">
        <v>200</v>
      </c>
      <c r="Z6" s="951">
        <v>105</v>
      </c>
      <c r="AA6" s="951"/>
      <c r="AB6" s="951">
        <v>125</v>
      </c>
      <c r="AC6" s="951">
        <v>105</v>
      </c>
      <c r="AD6" s="951"/>
      <c r="AE6" s="947"/>
      <c r="AF6" s="947"/>
      <c r="AG6" s="947"/>
      <c r="AH6" s="947"/>
      <c r="AI6" s="947"/>
      <c r="AJ6" s="947"/>
      <c r="AK6" s="947"/>
      <c r="AL6" s="947"/>
      <c r="AM6" s="947"/>
      <c r="AN6" s="948"/>
      <c r="AO6" s="954">
        <f t="shared" si="0"/>
        <v>1725</v>
      </c>
      <c r="AP6" s="943">
        <f t="shared" si="1"/>
        <v>13</v>
      </c>
    </row>
    <row r="7" spans="1:47" s="3" customFormat="1" ht="17.25" customHeight="1" x14ac:dyDescent="0.25">
      <c r="A7" s="981" t="s">
        <v>33</v>
      </c>
      <c r="B7" s="945" t="s">
        <v>6</v>
      </c>
      <c r="C7" s="946" t="s">
        <v>592</v>
      </c>
      <c r="D7" s="946" t="s">
        <v>78</v>
      </c>
      <c r="E7" s="947">
        <v>2013</v>
      </c>
      <c r="F7" s="947" t="s">
        <v>515</v>
      </c>
      <c r="G7" s="949">
        <v>85</v>
      </c>
      <c r="H7" s="951"/>
      <c r="I7" s="951"/>
      <c r="J7" s="951"/>
      <c r="K7" s="951">
        <v>125</v>
      </c>
      <c r="L7" s="951"/>
      <c r="M7" s="951">
        <v>33</v>
      </c>
      <c r="N7" s="951">
        <v>115</v>
      </c>
      <c r="O7" s="951">
        <v>65</v>
      </c>
      <c r="P7" s="950">
        <v>150</v>
      </c>
      <c r="Q7" s="951"/>
      <c r="R7" s="951">
        <v>53</v>
      </c>
      <c r="S7" s="950"/>
      <c r="T7" s="951">
        <v>27</v>
      </c>
      <c r="U7" s="953"/>
      <c r="V7" s="1298">
        <v>125</v>
      </c>
      <c r="W7" s="951"/>
      <c r="X7" s="950">
        <v>80</v>
      </c>
      <c r="Y7" s="951">
        <v>150</v>
      </c>
      <c r="Z7" s="951">
        <v>70</v>
      </c>
      <c r="AA7" s="951">
        <v>170</v>
      </c>
      <c r="AB7" s="951"/>
      <c r="AC7" s="951">
        <v>77</v>
      </c>
      <c r="AD7" s="951"/>
      <c r="AE7" s="947"/>
      <c r="AF7" s="947"/>
      <c r="AG7" s="947"/>
      <c r="AH7" s="947"/>
      <c r="AI7" s="947"/>
      <c r="AJ7" s="947"/>
      <c r="AK7" s="947"/>
      <c r="AL7" s="947"/>
      <c r="AM7" s="947"/>
      <c r="AN7" s="948">
        <v>20</v>
      </c>
      <c r="AO7" s="954">
        <f t="shared" si="0"/>
        <v>1485</v>
      </c>
      <c r="AP7" s="943">
        <f t="shared" si="1"/>
        <v>16</v>
      </c>
      <c r="AR7" s="95"/>
    </row>
    <row r="8" spans="1:47" s="3" customFormat="1" ht="17.25" customHeight="1" x14ac:dyDescent="0.25">
      <c r="A8" s="696" t="s">
        <v>34</v>
      </c>
      <c r="B8" s="166" t="s">
        <v>23</v>
      </c>
      <c r="C8" s="28" t="s">
        <v>594</v>
      </c>
      <c r="D8" s="28" t="s">
        <v>70</v>
      </c>
      <c r="E8" s="264">
        <v>2013</v>
      </c>
      <c r="F8" s="264" t="s">
        <v>515</v>
      </c>
      <c r="G8" s="357">
        <v>100</v>
      </c>
      <c r="H8" s="83"/>
      <c r="I8" s="83">
        <v>28</v>
      </c>
      <c r="J8" s="83"/>
      <c r="K8" s="83">
        <v>105</v>
      </c>
      <c r="L8" s="83"/>
      <c r="M8" s="83">
        <v>40</v>
      </c>
      <c r="N8" s="83">
        <v>125</v>
      </c>
      <c r="O8" s="83">
        <v>60</v>
      </c>
      <c r="P8" s="267">
        <v>105</v>
      </c>
      <c r="Q8" s="83">
        <v>100</v>
      </c>
      <c r="R8" s="83"/>
      <c r="S8" s="267">
        <v>100</v>
      </c>
      <c r="T8" s="83"/>
      <c r="U8" s="168">
        <v>51</v>
      </c>
      <c r="V8" s="493"/>
      <c r="W8" s="83"/>
      <c r="X8" s="267"/>
      <c r="Y8" s="83"/>
      <c r="Z8" s="83"/>
      <c r="AA8" s="83">
        <v>135</v>
      </c>
      <c r="AB8" s="83"/>
      <c r="AC8" s="83">
        <v>68</v>
      </c>
      <c r="AD8" s="83"/>
      <c r="AE8" s="264"/>
      <c r="AF8" s="264"/>
      <c r="AG8" s="264"/>
      <c r="AH8" s="264"/>
      <c r="AI8" s="264"/>
      <c r="AJ8" s="264"/>
      <c r="AK8" s="264"/>
      <c r="AL8" s="264"/>
      <c r="AM8" s="264"/>
      <c r="AN8" s="287">
        <v>20</v>
      </c>
      <c r="AO8" s="295">
        <f t="shared" si="0"/>
        <v>1157</v>
      </c>
      <c r="AP8" s="269">
        <f t="shared" si="1"/>
        <v>14</v>
      </c>
    </row>
    <row r="9" spans="1:47" ht="17.25" customHeight="1" x14ac:dyDescent="0.25">
      <c r="A9" s="982" t="s">
        <v>35</v>
      </c>
      <c r="B9" s="726" t="s">
        <v>6</v>
      </c>
      <c r="C9" s="724" t="s">
        <v>740</v>
      </c>
      <c r="D9" s="724" t="s">
        <v>171</v>
      </c>
      <c r="E9" s="266">
        <v>2014</v>
      </c>
      <c r="F9" s="266" t="s">
        <v>516</v>
      </c>
      <c r="G9" s="357"/>
      <c r="H9" s="83"/>
      <c r="I9" s="83"/>
      <c r="J9" s="83"/>
      <c r="K9" s="83"/>
      <c r="L9" s="83">
        <v>68</v>
      </c>
      <c r="M9" s="83"/>
      <c r="N9" s="83">
        <v>85</v>
      </c>
      <c r="O9" s="83">
        <v>51</v>
      </c>
      <c r="P9" s="267">
        <v>125</v>
      </c>
      <c r="Q9" s="83"/>
      <c r="R9" s="83">
        <v>29</v>
      </c>
      <c r="S9" s="267"/>
      <c r="T9" s="83"/>
      <c r="U9" s="168"/>
      <c r="V9" s="493">
        <v>115</v>
      </c>
      <c r="W9" s="83"/>
      <c r="X9" s="267">
        <v>42</v>
      </c>
      <c r="Y9" s="83">
        <v>105</v>
      </c>
      <c r="Z9" s="83">
        <v>54</v>
      </c>
      <c r="AA9" s="83">
        <v>105</v>
      </c>
      <c r="AB9" s="83"/>
      <c r="AC9" s="83">
        <v>72</v>
      </c>
      <c r="AD9" s="83"/>
      <c r="AE9" s="264"/>
      <c r="AF9" s="264"/>
      <c r="AG9" s="264"/>
      <c r="AH9" s="264"/>
      <c r="AI9" s="264"/>
      <c r="AJ9" s="264"/>
      <c r="AK9" s="264"/>
      <c r="AL9" s="264"/>
      <c r="AM9" s="264"/>
      <c r="AN9" s="287">
        <v>20</v>
      </c>
      <c r="AO9" s="295">
        <f t="shared" si="0"/>
        <v>981</v>
      </c>
      <c r="AP9" s="269">
        <f t="shared" si="1"/>
        <v>13</v>
      </c>
      <c r="AU9"/>
    </row>
    <row r="10" spans="1:47" ht="17.25" customHeight="1" x14ac:dyDescent="0.25">
      <c r="A10" s="696" t="s">
        <v>36</v>
      </c>
      <c r="B10" s="165" t="s">
        <v>376</v>
      </c>
      <c r="C10" s="85" t="s">
        <v>362</v>
      </c>
      <c r="D10" s="85" t="s">
        <v>363</v>
      </c>
      <c r="E10" s="265">
        <v>2013</v>
      </c>
      <c r="F10" s="265" t="s">
        <v>515</v>
      </c>
      <c r="G10" s="357"/>
      <c r="H10" s="84">
        <v>29</v>
      </c>
      <c r="I10" s="84">
        <v>70</v>
      </c>
      <c r="J10" s="84"/>
      <c r="K10" s="84"/>
      <c r="L10" s="84"/>
      <c r="M10" s="84"/>
      <c r="N10" s="84">
        <v>105</v>
      </c>
      <c r="O10" s="84"/>
      <c r="P10" s="283"/>
      <c r="Q10" s="84"/>
      <c r="R10" s="82"/>
      <c r="S10" s="540"/>
      <c r="T10" s="82"/>
      <c r="U10" s="887"/>
      <c r="V10" s="1343">
        <v>150</v>
      </c>
      <c r="W10" s="82"/>
      <c r="X10" s="540">
        <v>75</v>
      </c>
      <c r="Y10" s="82"/>
      <c r="Z10" s="82"/>
      <c r="AA10" s="82"/>
      <c r="AB10" s="82">
        <v>63</v>
      </c>
      <c r="AC10" s="82">
        <v>210</v>
      </c>
      <c r="AD10" s="81"/>
      <c r="AE10" s="978"/>
      <c r="AF10" s="978"/>
      <c r="AG10" s="978"/>
      <c r="AH10" s="978"/>
      <c r="AI10" s="978"/>
      <c r="AJ10" s="978"/>
      <c r="AK10" s="978"/>
      <c r="AL10" s="978"/>
      <c r="AM10" s="978"/>
      <c r="AN10" s="1031"/>
      <c r="AO10" s="295">
        <f t="shared" si="0"/>
        <v>772</v>
      </c>
      <c r="AP10" s="269">
        <f t="shared" si="1"/>
        <v>7</v>
      </c>
      <c r="AU10"/>
    </row>
    <row r="11" spans="1:47" ht="17.25" customHeight="1" x14ac:dyDescent="0.25">
      <c r="A11" s="696" t="s">
        <v>38</v>
      </c>
      <c r="B11" s="166" t="s">
        <v>23</v>
      </c>
      <c r="C11" s="28" t="s">
        <v>153</v>
      </c>
      <c r="D11" s="28" t="s">
        <v>115</v>
      </c>
      <c r="E11" s="264">
        <v>2013</v>
      </c>
      <c r="F11" s="264" t="s">
        <v>515</v>
      </c>
      <c r="G11" s="357"/>
      <c r="H11" s="83">
        <v>27</v>
      </c>
      <c r="I11" s="83">
        <v>22</v>
      </c>
      <c r="J11" s="83"/>
      <c r="K11" s="83">
        <v>150</v>
      </c>
      <c r="L11" s="83"/>
      <c r="M11" s="83"/>
      <c r="N11" s="83"/>
      <c r="O11" s="83"/>
      <c r="P11" s="267">
        <v>115</v>
      </c>
      <c r="Q11" s="83"/>
      <c r="R11" s="83">
        <v>35</v>
      </c>
      <c r="S11" s="267"/>
      <c r="T11" s="83">
        <v>23</v>
      </c>
      <c r="U11" s="168"/>
      <c r="V11" s="493"/>
      <c r="W11" s="83">
        <v>115</v>
      </c>
      <c r="X11" s="267"/>
      <c r="Y11" s="83"/>
      <c r="Z11" s="83"/>
      <c r="AA11" s="83">
        <v>125</v>
      </c>
      <c r="AB11" s="83"/>
      <c r="AC11" s="83">
        <v>59</v>
      </c>
      <c r="AD11" s="83"/>
      <c r="AE11" s="264"/>
      <c r="AF11" s="264"/>
      <c r="AG11" s="264"/>
      <c r="AH11" s="264"/>
      <c r="AI11" s="264"/>
      <c r="AJ11" s="264"/>
      <c r="AK11" s="264"/>
      <c r="AL11" s="264"/>
      <c r="AM11" s="264"/>
      <c r="AN11" s="287"/>
      <c r="AO11" s="295">
        <f t="shared" si="0"/>
        <v>761</v>
      </c>
      <c r="AP11" s="269">
        <f t="shared" si="1"/>
        <v>9</v>
      </c>
      <c r="AR11" s="473"/>
      <c r="AU11"/>
    </row>
    <row r="12" spans="1:47" ht="17.25" customHeight="1" x14ac:dyDescent="0.25">
      <c r="A12" s="982" t="s">
        <v>39</v>
      </c>
      <c r="B12" s="166" t="s">
        <v>11</v>
      </c>
      <c r="C12" s="28" t="s">
        <v>878</v>
      </c>
      <c r="D12" s="28" t="s">
        <v>897</v>
      </c>
      <c r="E12" s="264">
        <v>2014</v>
      </c>
      <c r="F12" s="264" t="s">
        <v>515</v>
      </c>
      <c r="G12" s="357"/>
      <c r="H12" s="83"/>
      <c r="I12" s="83"/>
      <c r="J12" s="83"/>
      <c r="K12" s="83"/>
      <c r="L12" s="83">
        <v>38</v>
      </c>
      <c r="M12" s="83"/>
      <c r="N12" s="83">
        <v>90</v>
      </c>
      <c r="O12" s="83"/>
      <c r="P12" s="267">
        <v>95</v>
      </c>
      <c r="Q12" s="83">
        <v>43</v>
      </c>
      <c r="R12" s="83"/>
      <c r="S12" s="267">
        <v>58</v>
      </c>
      <c r="T12" s="83"/>
      <c r="U12" s="168"/>
      <c r="V12" s="493">
        <v>85</v>
      </c>
      <c r="W12" s="83">
        <v>105</v>
      </c>
      <c r="X12" s="267"/>
      <c r="Y12" s="83">
        <v>75</v>
      </c>
      <c r="Z12" s="83">
        <v>39</v>
      </c>
      <c r="AA12" s="83"/>
      <c r="AB12" s="83"/>
      <c r="AC12" s="83">
        <v>26</v>
      </c>
      <c r="AD12" s="83"/>
      <c r="AE12" s="264"/>
      <c r="AF12" s="264"/>
      <c r="AG12" s="264"/>
      <c r="AH12" s="264"/>
      <c r="AI12" s="264"/>
      <c r="AJ12" s="264"/>
      <c r="AK12" s="264"/>
      <c r="AL12" s="264"/>
      <c r="AM12" s="264"/>
      <c r="AN12" s="287"/>
      <c r="AO12" s="295">
        <f t="shared" si="0"/>
        <v>754</v>
      </c>
      <c r="AP12" s="269">
        <f t="shared" si="1"/>
        <v>10</v>
      </c>
      <c r="AU12"/>
    </row>
    <row r="13" spans="1:47" ht="17.25" customHeight="1" x14ac:dyDescent="0.25">
      <c r="A13" s="696" t="s">
        <v>42</v>
      </c>
      <c r="B13" s="166" t="s">
        <v>10</v>
      </c>
      <c r="C13" s="28" t="s">
        <v>871</v>
      </c>
      <c r="D13" s="28" t="s">
        <v>138</v>
      </c>
      <c r="E13" s="264">
        <v>2014</v>
      </c>
      <c r="F13" s="264" t="s">
        <v>515</v>
      </c>
      <c r="G13" s="357"/>
      <c r="H13" s="83"/>
      <c r="I13" s="83"/>
      <c r="J13" s="83"/>
      <c r="K13" s="83">
        <v>90</v>
      </c>
      <c r="L13" s="83">
        <v>35</v>
      </c>
      <c r="M13" s="83"/>
      <c r="N13" s="83">
        <v>57</v>
      </c>
      <c r="O13" s="83"/>
      <c r="P13" s="267"/>
      <c r="Q13" s="83">
        <v>33</v>
      </c>
      <c r="R13" s="83"/>
      <c r="S13" s="267">
        <v>40</v>
      </c>
      <c r="T13" s="83"/>
      <c r="U13" s="168"/>
      <c r="V13" s="493">
        <v>75</v>
      </c>
      <c r="W13" s="83">
        <v>75</v>
      </c>
      <c r="X13" s="267"/>
      <c r="Y13" s="83">
        <v>100</v>
      </c>
      <c r="Z13" s="83"/>
      <c r="AA13" s="83">
        <v>75</v>
      </c>
      <c r="AB13" s="83"/>
      <c r="AC13" s="83">
        <v>36</v>
      </c>
      <c r="AD13" s="83"/>
      <c r="AE13" s="264"/>
      <c r="AF13" s="264"/>
      <c r="AG13" s="264"/>
      <c r="AH13" s="264"/>
      <c r="AI13" s="264"/>
      <c r="AJ13" s="264"/>
      <c r="AK13" s="264"/>
      <c r="AL13" s="264"/>
      <c r="AM13" s="264"/>
      <c r="AN13" s="287">
        <v>20</v>
      </c>
      <c r="AO13" s="295">
        <f t="shared" si="0"/>
        <v>736</v>
      </c>
      <c r="AP13" s="269">
        <f t="shared" si="1"/>
        <v>12</v>
      </c>
      <c r="AU13"/>
    </row>
    <row r="14" spans="1:47" ht="17.25" customHeight="1" x14ac:dyDescent="0.25">
      <c r="A14" s="696" t="s">
        <v>43</v>
      </c>
      <c r="B14" s="165" t="s">
        <v>469</v>
      </c>
      <c r="C14" s="85" t="s">
        <v>470</v>
      </c>
      <c r="D14" s="85" t="s">
        <v>133</v>
      </c>
      <c r="E14" s="265">
        <v>2014</v>
      </c>
      <c r="F14" s="264" t="s">
        <v>515</v>
      </c>
      <c r="G14" s="358">
        <v>63</v>
      </c>
      <c r="H14" s="83"/>
      <c r="I14" s="83"/>
      <c r="J14" s="83"/>
      <c r="K14" s="83"/>
      <c r="L14" s="83"/>
      <c r="M14" s="83"/>
      <c r="N14" s="84">
        <v>80</v>
      </c>
      <c r="O14" s="83"/>
      <c r="P14" s="267"/>
      <c r="Q14" s="83"/>
      <c r="R14" s="83"/>
      <c r="S14" s="283">
        <v>48</v>
      </c>
      <c r="T14" s="84"/>
      <c r="U14" s="169"/>
      <c r="V14" s="87">
        <v>105</v>
      </c>
      <c r="W14" s="84">
        <v>100</v>
      </c>
      <c r="X14" s="283"/>
      <c r="Y14" s="84">
        <v>85</v>
      </c>
      <c r="Z14" s="84"/>
      <c r="AA14" s="84">
        <v>90</v>
      </c>
      <c r="AB14" s="84"/>
      <c r="AC14" s="84"/>
      <c r="AD14" s="84"/>
      <c r="AE14" s="265"/>
      <c r="AF14" s="265"/>
      <c r="AG14" s="265"/>
      <c r="AH14" s="265"/>
      <c r="AI14" s="265"/>
      <c r="AJ14" s="265"/>
      <c r="AK14" s="265"/>
      <c r="AL14" s="265"/>
      <c r="AM14" s="265"/>
      <c r="AN14" s="269">
        <v>20</v>
      </c>
      <c r="AO14" s="295">
        <f t="shared" si="0"/>
        <v>661</v>
      </c>
      <c r="AP14" s="269">
        <f t="shared" si="1"/>
        <v>9</v>
      </c>
      <c r="AU14"/>
    </row>
    <row r="15" spans="1:47" ht="17.25" customHeight="1" x14ac:dyDescent="0.25">
      <c r="A15" s="982" t="s">
        <v>44</v>
      </c>
      <c r="B15" s="307" t="s">
        <v>550</v>
      </c>
      <c r="C15" s="308" t="s">
        <v>471</v>
      </c>
      <c r="D15" s="308" t="s">
        <v>82</v>
      </c>
      <c r="E15" s="309">
        <v>2014</v>
      </c>
      <c r="F15" s="264" t="s">
        <v>515</v>
      </c>
      <c r="G15" s="361"/>
      <c r="H15" s="304"/>
      <c r="I15" s="304">
        <v>54</v>
      </c>
      <c r="J15" s="304"/>
      <c r="K15" s="304">
        <v>135</v>
      </c>
      <c r="L15" s="304"/>
      <c r="M15" s="304"/>
      <c r="N15" s="304">
        <v>135</v>
      </c>
      <c r="O15" s="304"/>
      <c r="P15" s="303"/>
      <c r="Q15" s="304"/>
      <c r="R15" s="304"/>
      <c r="S15" s="303"/>
      <c r="T15" s="304"/>
      <c r="U15" s="889"/>
      <c r="V15" s="890">
        <v>135</v>
      </c>
      <c r="W15" s="304"/>
      <c r="X15" s="303"/>
      <c r="Y15" s="304">
        <v>135</v>
      </c>
      <c r="Z15" s="304"/>
      <c r="AA15" s="304"/>
      <c r="AB15" s="304"/>
      <c r="AC15" s="304"/>
      <c r="AD15" s="304"/>
      <c r="AE15" s="309"/>
      <c r="AF15" s="309"/>
      <c r="AG15" s="309"/>
      <c r="AH15" s="309"/>
      <c r="AI15" s="309"/>
      <c r="AJ15" s="309"/>
      <c r="AK15" s="309"/>
      <c r="AL15" s="309"/>
      <c r="AM15" s="309"/>
      <c r="AN15" s="339"/>
      <c r="AO15" s="295">
        <f t="shared" si="0"/>
        <v>644</v>
      </c>
      <c r="AP15" s="269">
        <f t="shared" si="1"/>
        <v>5</v>
      </c>
      <c r="AU15"/>
    </row>
    <row r="16" spans="1:47" ht="17.25" customHeight="1" x14ac:dyDescent="0.25">
      <c r="A16" s="696" t="s">
        <v>45</v>
      </c>
      <c r="B16" s="165" t="s">
        <v>10</v>
      </c>
      <c r="C16" s="85" t="s">
        <v>664</v>
      </c>
      <c r="D16" s="1342" t="s">
        <v>874</v>
      </c>
      <c r="E16" s="265">
        <v>2013</v>
      </c>
      <c r="F16" s="265" t="s">
        <v>515</v>
      </c>
      <c r="G16" s="357"/>
      <c r="H16" s="84"/>
      <c r="I16" s="84"/>
      <c r="J16" s="84"/>
      <c r="K16" s="84">
        <v>95</v>
      </c>
      <c r="L16" s="84">
        <v>50</v>
      </c>
      <c r="M16" s="83"/>
      <c r="N16" s="84">
        <v>60</v>
      </c>
      <c r="O16" s="84"/>
      <c r="P16" s="283"/>
      <c r="Q16" s="84"/>
      <c r="R16" s="84"/>
      <c r="S16" s="283">
        <v>27</v>
      </c>
      <c r="T16" s="84"/>
      <c r="U16" s="169"/>
      <c r="V16" s="87">
        <v>80</v>
      </c>
      <c r="W16" s="84">
        <v>70</v>
      </c>
      <c r="X16" s="283"/>
      <c r="Y16" s="84">
        <v>45</v>
      </c>
      <c r="Z16" s="84"/>
      <c r="AA16" s="84"/>
      <c r="AB16" s="84"/>
      <c r="AC16" s="84">
        <v>120</v>
      </c>
      <c r="AD16" s="84"/>
      <c r="AE16" s="265"/>
      <c r="AF16" s="265"/>
      <c r="AG16" s="265"/>
      <c r="AH16" s="265"/>
      <c r="AI16" s="265"/>
      <c r="AJ16" s="265"/>
      <c r="AK16" s="265"/>
      <c r="AL16" s="265"/>
      <c r="AM16" s="265"/>
      <c r="AN16" s="269">
        <v>10</v>
      </c>
      <c r="AO16" s="295">
        <f t="shared" si="0"/>
        <v>637</v>
      </c>
      <c r="AP16" s="269">
        <f t="shared" si="1"/>
        <v>9</v>
      </c>
    </row>
    <row r="17" spans="1:47" ht="17.25" customHeight="1" x14ac:dyDescent="0.25">
      <c r="A17" s="696" t="s">
        <v>46</v>
      </c>
      <c r="B17" s="166" t="s">
        <v>93</v>
      </c>
      <c r="C17" s="28" t="s">
        <v>503</v>
      </c>
      <c r="D17" s="28" t="s">
        <v>179</v>
      </c>
      <c r="E17" s="264">
        <v>2013</v>
      </c>
      <c r="F17" s="264" t="s">
        <v>515</v>
      </c>
      <c r="G17" s="358"/>
      <c r="H17" s="84"/>
      <c r="I17" s="84"/>
      <c r="J17" s="82"/>
      <c r="K17" s="83">
        <v>115</v>
      </c>
      <c r="L17" s="84"/>
      <c r="M17" s="84"/>
      <c r="N17" s="83">
        <v>100</v>
      </c>
      <c r="O17" s="84"/>
      <c r="P17" s="283"/>
      <c r="Q17" s="83"/>
      <c r="R17" s="83"/>
      <c r="S17" s="267">
        <v>85</v>
      </c>
      <c r="T17" s="83"/>
      <c r="U17" s="168"/>
      <c r="V17" s="493"/>
      <c r="W17" s="83">
        <v>125</v>
      </c>
      <c r="X17" s="267"/>
      <c r="Y17" s="83">
        <v>125</v>
      </c>
      <c r="Z17" s="83"/>
      <c r="AA17" s="83"/>
      <c r="AB17" s="83"/>
      <c r="AC17" s="83"/>
      <c r="AD17" s="83"/>
      <c r="AE17" s="264"/>
      <c r="AF17" s="264"/>
      <c r="AG17" s="264"/>
      <c r="AH17" s="264"/>
      <c r="AI17" s="264"/>
      <c r="AJ17" s="264"/>
      <c r="AK17" s="264"/>
      <c r="AL17" s="264"/>
      <c r="AM17" s="264"/>
      <c r="AN17" s="287"/>
      <c r="AO17" s="295">
        <f t="shared" si="0"/>
        <v>600</v>
      </c>
      <c r="AP17" s="269">
        <f t="shared" si="1"/>
        <v>5</v>
      </c>
      <c r="AU17"/>
    </row>
    <row r="18" spans="1:47" ht="17.25" customHeight="1" x14ac:dyDescent="0.25">
      <c r="A18" s="982" t="s">
        <v>47</v>
      </c>
      <c r="B18" s="297" t="s">
        <v>23</v>
      </c>
      <c r="C18" s="175" t="s">
        <v>557</v>
      </c>
      <c r="D18" s="175" t="s">
        <v>151</v>
      </c>
      <c r="E18" s="264">
        <v>2013</v>
      </c>
      <c r="F18" s="264" t="s">
        <v>515</v>
      </c>
      <c r="G18" s="357"/>
      <c r="H18" s="83"/>
      <c r="I18" s="83"/>
      <c r="J18" s="83"/>
      <c r="K18" s="83">
        <v>170</v>
      </c>
      <c r="L18" s="83"/>
      <c r="M18" s="83"/>
      <c r="N18" s="83"/>
      <c r="O18" s="83"/>
      <c r="P18" s="283"/>
      <c r="Q18" s="84"/>
      <c r="R18" s="83"/>
      <c r="S18" s="283"/>
      <c r="T18" s="84"/>
      <c r="U18" s="168"/>
      <c r="V18" s="493"/>
      <c r="W18" s="83">
        <v>150</v>
      </c>
      <c r="X18" s="267"/>
      <c r="Y18" s="83"/>
      <c r="Z18" s="83"/>
      <c r="AA18" s="83">
        <v>150</v>
      </c>
      <c r="AB18" s="83"/>
      <c r="AC18" s="83">
        <v>63</v>
      </c>
      <c r="AD18" s="83"/>
      <c r="AE18" s="264"/>
      <c r="AF18" s="264"/>
      <c r="AG18" s="264"/>
      <c r="AH18" s="264"/>
      <c r="AI18" s="264"/>
      <c r="AJ18" s="264"/>
      <c r="AK18" s="264"/>
      <c r="AL18" s="264"/>
      <c r="AM18" s="264"/>
      <c r="AN18" s="287"/>
      <c r="AO18" s="295">
        <f t="shared" si="0"/>
        <v>573</v>
      </c>
      <c r="AP18" s="269">
        <f t="shared" si="1"/>
        <v>4</v>
      </c>
      <c r="AU18"/>
    </row>
    <row r="19" spans="1:47" ht="17.25" customHeight="1" x14ac:dyDescent="0.25">
      <c r="A19" s="696" t="s">
        <v>48</v>
      </c>
      <c r="B19" s="165" t="s">
        <v>460</v>
      </c>
      <c r="C19" s="85" t="s">
        <v>518</v>
      </c>
      <c r="D19" s="85" t="s">
        <v>69</v>
      </c>
      <c r="E19" s="265">
        <v>2013</v>
      </c>
      <c r="F19" s="265" t="s">
        <v>515</v>
      </c>
      <c r="G19" s="358"/>
      <c r="H19" s="84"/>
      <c r="I19" s="84"/>
      <c r="J19" s="82"/>
      <c r="K19" s="84"/>
      <c r="L19" s="84">
        <v>58</v>
      </c>
      <c r="M19" s="84"/>
      <c r="N19" s="84">
        <v>95</v>
      </c>
      <c r="O19" s="84"/>
      <c r="P19" s="283">
        <v>135</v>
      </c>
      <c r="Q19" s="84"/>
      <c r="R19" s="84"/>
      <c r="S19" s="283"/>
      <c r="T19" s="84"/>
      <c r="U19" s="169"/>
      <c r="V19" s="87"/>
      <c r="W19" s="84"/>
      <c r="X19" s="283"/>
      <c r="Y19" s="84"/>
      <c r="Z19" s="84"/>
      <c r="AA19" s="84"/>
      <c r="AB19" s="84"/>
      <c r="AC19" s="84">
        <v>130</v>
      </c>
      <c r="AD19" s="84"/>
      <c r="AE19" s="265"/>
      <c r="AF19" s="265"/>
      <c r="AG19" s="265"/>
      <c r="AH19" s="265"/>
      <c r="AI19" s="265"/>
      <c r="AJ19" s="265"/>
      <c r="AK19" s="265"/>
      <c r="AL19" s="265"/>
      <c r="AM19" s="265"/>
      <c r="AN19" s="269"/>
      <c r="AO19" s="295">
        <f t="shared" si="0"/>
        <v>458</v>
      </c>
      <c r="AP19" s="269">
        <f t="shared" si="1"/>
        <v>4</v>
      </c>
      <c r="AU19"/>
    </row>
    <row r="20" spans="1:47" ht="17.25" customHeight="1" x14ac:dyDescent="0.25">
      <c r="A20" s="696" t="s">
        <v>49</v>
      </c>
      <c r="B20" s="726" t="s">
        <v>14</v>
      </c>
      <c r="C20" s="724" t="s">
        <v>833</v>
      </c>
      <c r="D20" s="724" t="s">
        <v>128</v>
      </c>
      <c r="E20" s="266">
        <v>2014</v>
      </c>
      <c r="F20" s="266" t="s">
        <v>515</v>
      </c>
      <c r="G20" s="357">
        <v>30</v>
      </c>
      <c r="H20" s="83"/>
      <c r="I20" s="83"/>
      <c r="J20" s="83"/>
      <c r="K20" s="83"/>
      <c r="L20" s="83">
        <v>30</v>
      </c>
      <c r="M20" s="83"/>
      <c r="N20" s="83"/>
      <c r="O20" s="83"/>
      <c r="P20" s="267"/>
      <c r="Q20" s="83">
        <v>40</v>
      </c>
      <c r="R20" s="83"/>
      <c r="S20" s="267">
        <v>33</v>
      </c>
      <c r="T20" s="83"/>
      <c r="U20" s="168"/>
      <c r="V20" s="493"/>
      <c r="W20" s="83">
        <v>80</v>
      </c>
      <c r="X20" s="267"/>
      <c r="Y20" s="83">
        <v>80</v>
      </c>
      <c r="Z20" s="83"/>
      <c r="AA20" s="83">
        <v>80</v>
      </c>
      <c r="AB20" s="83"/>
      <c r="AC20" s="83"/>
      <c r="AD20" s="83"/>
      <c r="AE20" s="264"/>
      <c r="AF20" s="264"/>
      <c r="AG20" s="264"/>
      <c r="AH20" s="264"/>
      <c r="AI20" s="264"/>
      <c r="AJ20" s="264"/>
      <c r="AK20" s="264"/>
      <c r="AL20" s="264"/>
      <c r="AM20" s="264"/>
      <c r="AN20" s="287"/>
      <c r="AO20" s="295">
        <f t="shared" si="0"/>
        <v>443</v>
      </c>
      <c r="AP20" s="269">
        <f t="shared" si="1"/>
        <v>7</v>
      </c>
      <c r="AU20"/>
    </row>
    <row r="21" spans="1:47" ht="17.25" customHeight="1" x14ac:dyDescent="0.25">
      <c r="A21" s="982" t="s">
        <v>50</v>
      </c>
      <c r="B21" s="165" t="s">
        <v>460</v>
      </c>
      <c r="C21" s="85" t="s">
        <v>468</v>
      </c>
      <c r="D21" s="85" t="s">
        <v>126</v>
      </c>
      <c r="E21" s="265">
        <v>2013</v>
      </c>
      <c r="F21" s="265" t="s">
        <v>515</v>
      </c>
      <c r="G21" s="358"/>
      <c r="H21" s="84"/>
      <c r="I21" s="84"/>
      <c r="J21" s="84"/>
      <c r="K21" s="84"/>
      <c r="L21" s="84">
        <v>63</v>
      </c>
      <c r="M21" s="84"/>
      <c r="N21" s="84">
        <v>90</v>
      </c>
      <c r="O21" s="84"/>
      <c r="P21" s="267"/>
      <c r="Q21" s="83"/>
      <c r="R21" s="83"/>
      <c r="S21" s="267"/>
      <c r="T21" s="84"/>
      <c r="U21" s="169"/>
      <c r="V21" s="87"/>
      <c r="W21" s="84">
        <v>85</v>
      </c>
      <c r="X21" s="283"/>
      <c r="Y21" s="84"/>
      <c r="Z21" s="84"/>
      <c r="AA21" s="84"/>
      <c r="AB21" s="84"/>
      <c r="AC21" s="84">
        <v>140</v>
      </c>
      <c r="AD21" s="84"/>
      <c r="AE21" s="265"/>
      <c r="AF21" s="265"/>
      <c r="AG21" s="265"/>
      <c r="AH21" s="265"/>
      <c r="AI21" s="265"/>
      <c r="AJ21" s="265"/>
      <c r="AK21" s="265"/>
      <c r="AL21" s="265"/>
      <c r="AM21" s="265"/>
      <c r="AN21" s="287"/>
      <c r="AO21" s="295">
        <f t="shared" si="0"/>
        <v>418</v>
      </c>
      <c r="AP21" s="269">
        <f t="shared" si="1"/>
        <v>4</v>
      </c>
      <c r="AU21"/>
    </row>
    <row r="22" spans="1:47" ht="17.25" customHeight="1" x14ac:dyDescent="0.25">
      <c r="A22" s="696" t="s">
        <v>51</v>
      </c>
      <c r="B22" s="165" t="s">
        <v>10</v>
      </c>
      <c r="C22" s="1342" t="s">
        <v>835</v>
      </c>
      <c r="D22" s="85" t="s">
        <v>114</v>
      </c>
      <c r="E22" s="265">
        <v>2014</v>
      </c>
      <c r="F22" s="265" t="s">
        <v>515</v>
      </c>
      <c r="G22" s="357"/>
      <c r="H22" s="83"/>
      <c r="I22" s="83"/>
      <c r="J22" s="81"/>
      <c r="K22" s="83"/>
      <c r="L22" s="83"/>
      <c r="M22" s="83"/>
      <c r="N22" s="83"/>
      <c r="O22" s="83"/>
      <c r="P22" s="283">
        <v>90</v>
      </c>
      <c r="Q22" s="84"/>
      <c r="R22" s="84"/>
      <c r="S22" s="283">
        <v>21</v>
      </c>
      <c r="T22" s="84"/>
      <c r="U22" s="169"/>
      <c r="V22" s="87">
        <v>57</v>
      </c>
      <c r="W22" s="84">
        <v>26</v>
      </c>
      <c r="X22" s="283"/>
      <c r="Y22" s="84">
        <v>57</v>
      </c>
      <c r="Z22" s="84"/>
      <c r="AA22" s="84"/>
      <c r="AB22" s="84"/>
      <c r="AC22" s="84">
        <v>105</v>
      </c>
      <c r="AD22" s="84"/>
      <c r="AE22" s="265"/>
      <c r="AF22" s="265"/>
      <c r="AG22" s="265"/>
      <c r="AH22" s="265"/>
      <c r="AI22" s="265"/>
      <c r="AJ22" s="265"/>
      <c r="AK22" s="265"/>
      <c r="AL22" s="265"/>
      <c r="AM22" s="265"/>
      <c r="AN22" s="287"/>
      <c r="AO22" s="295">
        <f t="shared" si="0"/>
        <v>416</v>
      </c>
      <c r="AP22" s="269">
        <f t="shared" si="1"/>
        <v>6</v>
      </c>
      <c r="AU22"/>
    </row>
    <row r="23" spans="1:47" ht="17.25" customHeight="1" x14ac:dyDescent="0.25">
      <c r="A23" s="696" t="s">
        <v>52</v>
      </c>
      <c r="B23" s="166" t="s">
        <v>920</v>
      </c>
      <c r="C23" s="28" t="s">
        <v>930</v>
      </c>
      <c r="D23" s="28" t="s">
        <v>931</v>
      </c>
      <c r="E23" s="264">
        <v>2014</v>
      </c>
      <c r="F23" s="1162" t="s">
        <v>516</v>
      </c>
      <c r="G23" s="357"/>
      <c r="H23" s="83"/>
      <c r="I23" s="83"/>
      <c r="J23" s="83"/>
      <c r="K23" s="83"/>
      <c r="L23" s="83"/>
      <c r="M23" s="83"/>
      <c r="N23" s="83"/>
      <c r="O23" s="83"/>
      <c r="P23" s="267"/>
      <c r="Q23" s="83">
        <v>50</v>
      </c>
      <c r="R23" s="83"/>
      <c r="S23" s="267"/>
      <c r="T23" s="83"/>
      <c r="U23" s="168"/>
      <c r="V23" s="493">
        <v>95</v>
      </c>
      <c r="W23" s="83"/>
      <c r="X23" s="267"/>
      <c r="Y23" s="83">
        <v>90</v>
      </c>
      <c r="Z23" s="83"/>
      <c r="AA23" s="83">
        <v>95</v>
      </c>
      <c r="AB23" s="83"/>
      <c r="AC23" s="83"/>
      <c r="AD23" s="83"/>
      <c r="AE23" s="264"/>
      <c r="AF23" s="264"/>
      <c r="AG23" s="264"/>
      <c r="AH23" s="264"/>
      <c r="AI23" s="264"/>
      <c r="AJ23" s="264"/>
      <c r="AK23" s="264"/>
      <c r="AL23" s="264"/>
      <c r="AM23" s="264"/>
      <c r="AN23" s="287"/>
      <c r="AO23" s="295">
        <f t="shared" si="0"/>
        <v>370</v>
      </c>
      <c r="AP23" s="269">
        <f t="shared" si="1"/>
        <v>4</v>
      </c>
      <c r="AU23"/>
    </row>
    <row r="24" spans="1:47" ht="17.25" customHeight="1" x14ac:dyDescent="0.25">
      <c r="A24" s="982" t="s">
        <v>53</v>
      </c>
      <c r="B24" s="166" t="s">
        <v>920</v>
      </c>
      <c r="C24" s="28" t="s">
        <v>974</v>
      </c>
      <c r="D24" s="28" t="s">
        <v>70</v>
      </c>
      <c r="E24" s="264">
        <v>2014</v>
      </c>
      <c r="F24" s="1162" t="s">
        <v>516</v>
      </c>
      <c r="G24" s="357"/>
      <c r="H24" s="83"/>
      <c r="I24" s="83"/>
      <c r="J24" s="83"/>
      <c r="K24" s="83"/>
      <c r="L24" s="83"/>
      <c r="M24" s="83"/>
      <c r="N24" s="83"/>
      <c r="O24" s="83"/>
      <c r="P24" s="267"/>
      <c r="Q24" s="83"/>
      <c r="R24" s="83"/>
      <c r="S24" s="267"/>
      <c r="T24" s="83"/>
      <c r="U24" s="168"/>
      <c r="V24" s="493">
        <v>90</v>
      </c>
      <c r="W24" s="83">
        <v>90</v>
      </c>
      <c r="X24" s="267"/>
      <c r="Y24" s="83">
        <v>95</v>
      </c>
      <c r="Z24" s="83">
        <v>45</v>
      </c>
      <c r="AA24" s="83"/>
      <c r="AB24" s="83"/>
      <c r="AC24" s="83"/>
      <c r="AD24" s="83"/>
      <c r="AE24" s="264"/>
      <c r="AF24" s="264"/>
      <c r="AG24" s="264"/>
      <c r="AH24" s="264"/>
      <c r="AI24" s="264"/>
      <c r="AJ24" s="264"/>
      <c r="AK24" s="264"/>
      <c r="AL24" s="264"/>
      <c r="AM24" s="264"/>
      <c r="AN24" s="287"/>
      <c r="AO24" s="295">
        <f t="shared" si="0"/>
        <v>360</v>
      </c>
      <c r="AP24" s="269">
        <f t="shared" si="1"/>
        <v>4</v>
      </c>
      <c r="AU24"/>
    </row>
    <row r="25" spans="1:47" ht="17.25" customHeight="1" x14ac:dyDescent="0.25">
      <c r="A25" s="696" t="s">
        <v>54</v>
      </c>
      <c r="B25" s="165" t="s">
        <v>920</v>
      </c>
      <c r="C25" s="85" t="s">
        <v>921</v>
      </c>
      <c r="D25" s="85" t="s">
        <v>433</v>
      </c>
      <c r="E25" s="265">
        <v>2013</v>
      </c>
      <c r="F25" s="265" t="s">
        <v>515</v>
      </c>
      <c r="G25" s="357"/>
      <c r="H25" s="83"/>
      <c r="I25" s="83"/>
      <c r="J25" s="83"/>
      <c r="K25" s="83"/>
      <c r="L25" s="83"/>
      <c r="M25" s="83"/>
      <c r="N25" s="83"/>
      <c r="O25" s="83"/>
      <c r="P25" s="283">
        <v>80</v>
      </c>
      <c r="Q25" s="84">
        <v>30</v>
      </c>
      <c r="R25" s="84"/>
      <c r="S25" s="283"/>
      <c r="T25" s="84"/>
      <c r="U25" s="169"/>
      <c r="V25" s="87">
        <v>65</v>
      </c>
      <c r="W25" s="84"/>
      <c r="X25" s="283"/>
      <c r="Y25" s="83">
        <v>60</v>
      </c>
      <c r="Z25" s="83"/>
      <c r="AA25" s="83">
        <v>63</v>
      </c>
      <c r="AB25" s="83"/>
      <c r="AC25" s="83"/>
      <c r="AD25" s="83"/>
      <c r="AE25" s="264"/>
      <c r="AF25" s="264"/>
      <c r="AG25" s="264"/>
      <c r="AH25" s="264"/>
      <c r="AI25" s="264"/>
      <c r="AJ25" s="264"/>
      <c r="AK25" s="264"/>
      <c r="AL25" s="264"/>
      <c r="AM25" s="264"/>
      <c r="AN25" s="287"/>
      <c r="AO25" s="295">
        <f t="shared" si="0"/>
        <v>348</v>
      </c>
      <c r="AP25" s="269">
        <f t="shared" si="1"/>
        <v>5</v>
      </c>
      <c r="AU25"/>
    </row>
    <row r="26" spans="1:47" ht="17.25" customHeight="1" x14ac:dyDescent="0.25">
      <c r="A26" s="696" t="s">
        <v>55</v>
      </c>
      <c r="B26" s="166" t="s">
        <v>71</v>
      </c>
      <c r="C26" s="28" t="s">
        <v>77</v>
      </c>
      <c r="D26" s="28" t="s">
        <v>78</v>
      </c>
      <c r="E26" s="264">
        <v>2013</v>
      </c>
      <c r="F26" s="264" t="s">
        <v>515</v>
      </c>
      <c r="G26" s="357"/>
      <c r="H26" s="83"/>
      <c r="I26" s="83">
        <v>125</v>
      </c>
      <c r="J26" s="83"/>
      <c r="K26" s="83"/>
      <c r="L26" s="83"/>
      <c r="M26" s="83"/>
      <c r="N26" s="83"/>
      <c r="O26" s="83"/>
      <c r="P26" s="267"/>
      <c r="Q26" s="83"/>
      <c r="R26" s="83"/>
      <c r="S26" s="267"/>
      <c r="T26" s="83"/>
      <c r="U26" s="168"/>
      <c r="V26" s="493"/>
      <c r="W26" s="83"/>
      <c r="X26" s="267"/>
      <c r="Y26" s="83"/>
      <c r="Z26" s="83"/>
      <c r="AA26" s="83"/>
      <c r="AB26" s="83"/>
      <c r="AC26" s="83">
        <v>165</v>
      </c>
      <c r="AD26" s="83"/>
      <c r="AE26" s="264"/>
      <c r="AF26" s="264"/>
      <c r="AG26" s="264"/>
      <c r="AH26" s="264"/>
      <c r="AI26" s="264"/>
      <c r="AJ26" s="264"/>
      <c r="AK26" s="264"/>
      <c r="AL26" s="264"/>
      <c r="AM26" s="264"/>
      <c r="AN26" s="287">
        <v>30</v>
      </c>
      <c r="AO26" s="295">
        <f t="shared" si="0"/>
        <v>340</v>
      </c>
      <c r="AP26" s="269">
        <f t="shared" si="1"/>
        <v>5</v>
      </c>
      <c r="AU26"/>
    </row>
    <row r="27" spans="1:47" ht="17.25" customHeight="1" x14ac:dyDescent="0.25">
      <c r="A27" s="982" t="s">
        <v>56</v>
      </c>
      <c r="B27" s="2107" t="s">
        <v>460</v>
      </c>
      <c r="C27" s="2108" t="s">
        <v>835</v>
      </c>
      <c r="D27" s="171" t="s">
        <v>834</v>
      </c>
      <c r="E27" s="291">
        <v>2014</v>
      </c>
      <c r="F27" s="291" t="s">
        <v>515</v>
      </c>
      <c r="G27" s="358">
        <v>33</v>
      </c>
      <c r="H27" s="84"/>
      <c r="I27" s="84"/>
      <c r="J27" s="84"/>
      <c r="K27" s="84"/>
      <c r="L27" s="84">
        <v>29</v>
      </c>
      <c r="M27" s="84"/>
      <c r="N27" s="84"/>
      <c r="O27" s="84"/>
      <c r="P27" s="283">
        <v>85</v>
      </c>
      <c r="Q27" s="84">
        <v>17</v>
      </c>
      <c r="R27" s="84"/>
      <c r="S27" s="283"/>
      <c r="T27" s="84"/>
      <c r="U27" s="169"/>
      <c r="V27" s="87"/>
      <c r="W27" s="84"/>
      <c r="X27" s="283"/>
      <c r="Y27" s="84"/>
      <c r="Z27" s="84"/>
      <c r="AA27" s="84"/>
      <c r="AB27" s="84"/>
      <c r="AC27" s="84">
        <v>113</v>
      </c>
      <c r="AD27" s="84"/>
      <c r="AE27" s="265"/>
      <c r="AF27" s="265"/>
      <c r="AG27" s="265"/>
      <c r="AH27" s="265"/>
      <c r="AI27" s="265"/>
      <c r="AJ27" s="265"/>
      <c r="AK27" s="265"/>
      <c r="AL27" s="265"/>
      <c r="AM27" s="265"/>
      <c r="AN27" s="269"/>
      <c r="AO27" s="295">
        <f t="shared" si="0"/>
        <v>327</v>
      </c>
      <c r="AP27" s="269">
        <f t="shared" si="1"/>
        <v>5</v>
      </c>
      <c r="AU27"/>
    </row>
    <row r="28" spans="1:47" ht="17.25" customHeight="1" x14ac:dyDescent="0.25">
      <c r="A28" s="696" t="s">
        <v>57</v>
      </c>
      <c r="B28" s="166" t="s">
        <v>71</v>
      </c>
      <c r="C28" s="28" t="s">
        <v>72</v>
      </c>
      <c r="D28" s="28" t="s">
        <v>73</v>
      </c>
      <c r="E28" s="264">
        <v>2014</v>
      </c>
      <c r="F28" s="264" t="s">
        <v>515</v>
      </c>
      <c r="G28" s="357"/>
      <c r="H28" s="267"/>
      <c r="I28" s="83"/>
      <c r="J28" s="83"/>
      <c r="K28" s="83"/>
      <c r="L28" s="83"/>
      <c r="M28" s="83"/>
      <c r="N28" s="83"/>
      <c r="O28" s="83"/>
      <c r="P28" s="267"/>
      <c r="Q28" s="83"/>
      <c r="R28" s="83"/>
      <c r="S28" s="267"/>
      <c r="T28" s="83"/>
      <c r="U28" s="168"/>
      <c r="V28" s="493"/>
      <c r="W28" s="83"/>
      <c r="X28" s="493"/>
      <c r="Y28" s="83"/>
      <c r="Z28" s="83"/>
      <c r="AA28" s="83"/>
      <c r="AB28" s="83"/>
      <c r="AC28" s="83">
        <v>260</v>
      </c>
      <c r="AD28" s="83"/>
      <c r="AE28" s="264"/>
      <c r="AF28" s="264"/>
      <c r="AG28" s="264"/>
      <c r="AH28" s="264"/>
      <c r="AI28" s="264"/>
      <c r="AJ28" s="264"/>
      <c r="AK28" s="264"/>
      <c r="AL28" s="264"/>
      <c r="AM28" s="264"/>
      <c r="AN28" s="287">
        <v>20</v>
      </c>
      <c r="AO28" s="295">
        <f t="shared" si="0"/>
        <v>290</v>
      </c>
      <c r="AP28" s="269">
        <f t="shared" si="1"/>
        <v>3</v>
      </c>
      <c r="AU28"/>
    </row>
    <row r="29" spans="1:47" ht="15.75" x14ac:dyDescent="0.25">
      <c r="A29" s="696" t="s">
        <v>58</v>
      </c>
      <c r="B29" s="726" t="s">
        <v>846</v>
      </c>
      <c r="C29" s="724" t="s">
        <v>847</v>
      </c>
      <c r="D29" s="724" t="s">
        <v>97</v>
      </c>
      <c r="E29" s="266">
        <v>2014</v>
      </c>
      <c r="F29" s="266" t="s">
        <v>515</v>
      </c>
      <c r="G29" s="357"/>
      <c r="H29" s="267"/>
      <c r="I29" s="83">
        <v>17</v>
      </c>
      <c r="J29" s="83"/>
      <c r="K29" s="83">
        <v>100</v>
      </c>
      <c r="L29" s="83">
        <v>45</v>
      </c>
      <c r="M29" s="83"/>
      <c r="N29" s="83">
        <v>70</v>
      </c>
      <c r="O29" s="83"/>
      <c r="P29" s="267"/>
      <c r="Q29" s="83"/>
      <c r="R29" s="83"/>
      <c r="S29" s="267"/>
      <c r="T29" s="83"/>
      <c r="U29" s="168"/>
      <c r="V29" s="493"/>
      <c r="W29" s="83"/>
      <c r="X29" s="493"/>
      <c r="Y29" s="83"/>
      <c r="Z29" s="83"/>
      <c r="AA29" s="83"/>
      <c r="AB29" s="83"/>
      <c r="AC29" s="83"/>
      <c r="AD29" s="83"/>
      <c r="AE29" s="264"/>
      <c r="AF29" s="264"/>
      <c r="AG29" s="264"/>
      <c r="AH29" s="264"/>
      <c r="AI29" s="264"/>
      <c r="AJ29" s="264"/>
      <c r="AK29" s="264"/>
      <c r="AL29" s="264"/>
      <c r="AM29" s="264"/>
      <c r="AN29" s="287"/>
      <c r="AO29" s="295">
        <f t="shared" si="0"/>
        <v>272</v>
      </c>
      <c r="AP29" s="269">
        <f t="shared" si="1"/>
        <v>4</v>
      </c>
      <c r="AU29"/>
    </row>
    <row r="30" spans="1:47" ht="15.75" x14ac:dyDescent="0.25">
      <c r="A30" s="982" t="s">
        <v>59</v>
      </c>
      <c r="B30" s="726" t="s">
        <v>460</v>
      </c>
      <c r="C30" s="724" t="s">
        <v>828</v>
      </c>
      <c r="D30" s="724" t="s">
        <v>73</v>
      </c>
      <c r="E30" s="266">
        <v>2013</v>
      </c>
      <c r="F30" s="266" t="s">
        <v>515</v>
      </c>
      <c r="G30" s="357">
        <v>48</v>
      </c>
      <c r="H30" s="267"/>
      <c r="I30" s="83"/>
      <c r="J30" s="83"/>
      <c r="K30" s="83"/>
      <c r="L30" s="83"/>
      <c r="M30" s="83"/>
      <c r="N30" s="83">
        <v>65</v>
      </c>
      <c r="O30" s="83"/>
      <c r="P30" s="267">
        <v>100</v>
      </c>
      <c r="Q30" s="83"/>
      <c r="R30" s="83"/>
      <c r="S30" s="267"/>
      <c r="T30" s="83"/>
      <c r="U30" s="168"/>
      <c r="V30" s="493"/>
      <c r="W30" s="83"/>
      <c r="X30" s="493"/>
      <c r="Y30" s="83"/>
      <c r="Z30" s="83"/>
      <c r="AA30" s="83"/>
      <c r="AB30" s="83"/>
      <c r="AC30" s="83"/>
      <c r="AD30" s="83"/>
      <c r="AE30" s="264"/>
      <c r="AF30" s="264"/>
      <c r="AG30" s="264"/>
      <c r="AH30" s="264"/>
      <c r="AI30" s="264"/>
      <c r="AJ30" s="264"/>
      <c r="AK30" s="264"/>
      <c r="AL30" s="264"/>
      <c r="AM30" s="264"/>
      <c r="AN30" s="287"/>
      <c r="AO30" s="295">
        <f t="shared" si="0"/>
        <v>243</v>
      </c>
      <c r="AP30" s="269">
        <f t="shared" si="1"/>
        <v>3</v>
      </c>
      <c r="AU30"/>
    </row>
    <row r="31" spans="1:47" ht="15.75" x14ac:dyDescent="0.25">
      <c r="A31" s="696" t="s">
        <v>60</v>
      </c>
      <c r="B31" s="297" t="s">
        <v>550</v>
      </c>
      <c r="C31" s="175" t="s">
        <v>472</v>
      </c>
      <c r="D31" s="175" t="s">
        <v>473</v>
      </c>
      <c r="E31" s="277">
        <v>2014</v>
      </c>
      <c r="F31" s="264" t="s">
        <v>515</v>
      </c>
      <c r="G31" s="357"/>
      <c r="H31" s="267"/>
      <c r="I31" s="83"/>
      <c r="J31" s="81"/>
      <c r="K31" s="83"/>
      <c r="L31" s="83"/>
      <c r="M31" s="83"/>
      <c r="N31" s="83"/>
      <c r="O31" s="83"/>
      <c r="P31" s="267"/>
      <c r="Q31" s="83"/>
      <c r="R31" s="83"/>
      <c r="S31" s="267"/>
      <c r="T31" s="83"/>
      <c r="U31" s="168"/>
      <c r="V31" s="493">
        <v>100</v>
      </c>
      <c r="W31" s="83"/>
      <c r="X31" s="493"/>
      <c r="Y31" s="83">
        <v>115</v>
      </c>
      <c r="Z31" s="83"/>
      <c r="AA31" s="83"/>
      <c r="AB31" s="83"/>
      <c r="AC31" s="83"/>
      <c r="AD31" s="83"/>
      <c r="AE31" s="264"/>
      <c r="AF31" s="264"/>
      <c r="AG31" s="264"/>
      <c r="AH31" s="264"/>
      <c r="AI31" s="264"/>
      <c r="AJ31" s="264"/>
      <c r="AK31" s="264"/>
      <c r="AL31" s="264"/>
      <c r="AM31" s="264"/>
      <c r="AN31" s="287"/>
      <c r="AO31" s="295">
        <f t="shared" si="0"/>
        <v>235</v>
      </c>
      <c r="AP31" s="269">
        <f t="shared" si="1"/>
        <v>2</v>
      </c>
      <c r="AU31"/>
    </row>
    <row r="32" spans="1:47" ht="15.75" x14ac:dyDescent="0.25">
      <c r="A32" s="696" t="s">
        <v>61</v>
      </c>
      <c r="B32" s="2106" t="s">
        <v>14</v>
      </c>
      <c r="C32" s="2100" t="s">
        <v>879</v>
      </c>
      <c r="D32" s="2100" t="s">
        <v>141</v>
      </c>
      <c r="E32" s="2101">
        <v>2014</v>
      </c>
      <c r="F32" s="266" t="s">
        <v>515</v>
      </c>
      <c r="G32" s="357"/>
      <c r="H32" s="267"/>
      <c r="I32" s="83"/>
      <c r="J32" s="83"/>
      <c r="K32" s="83"/>
      <c r="L32" s="83">
        <v>33</v>
      </c>
      <c r="M32" s="83"/>
      <c r="N32" s="83"/>
      <c r="O32" s="83"/>
      <c r="P32" s="267"/>
      <c r="Q32" s="83">
        <v>24</v>
      </c>
      <c r="R32" s="83"/>
      <c r="S32" s="267">
        <v>30</v>
      </c>
      <c r="T32" s="83"/>
      <c r="U32" s="168"/>
      <c r="V32" s="493"/>
      <c r="W32" s="83">
        <v>60</v>
      </c>
      <c r="X32" s="493"/>
      <c r="Y32" s="83"/>
      <c r="Z32" s="83"/>
      <c r="AA32" s="83">
        <v>32</v>
      </c>
      <c r="AB32" s="83"/>
      <c r="AC32" s="83"/>
      <c r="AD32" s="83"/>
      <c r="AE32" s="264"/>
      <c r="AF32" s="264"/>
      <c r="AG32" s="264"/>
      <c r="AH32" s="264"/>
      <c r="AI32" s="264"/>
      <c r="AJ32" s="264"/>
      <c r="AK32" s="264"/>
      <c r="AL32" s="264"/>
      <c r="AM32" s="264"/>
      <c r="AN32" s="287"/>
      <c r="AO32" s="295">
        <f t="shared" si="0"/>
        <v>229</v>
      </c>
      <c r="AP32" s="269">
        <f t="shared" si="1"/>
        <v>5</v>
      </c>
      <c r="AU32"/>
    </row>
    <row r="33" spans="1:47" ht="15.75" x14ac:dyDescent="0.25">
      <c r="A33" s="982" t="s">
        <v>62</v>
      </c>
      <c r="B33" s="297" t="s">
        <v>920</v>
      </c>
      <c r="C33" s="175" t="s">
        <v>934</v>
      </c>
      <c r="D33" s="175" t="s">
        <v>81</v>
      </c>
      <c r="E33" s="277">
        <v>2013</v>
      </c>
      <c r="F33" s="1162" t="s">
        <v>516</v>
      </c>
      <c r="G33" s="358"/>
      <c r="H33" s="283"/>
      <c r="I33" s="84"/>
      <c r="J33" s="84"/>
      <c r="K33" s="84"/>
      <c r="L33" s="84"/>
      <c r="M33" s="84"/>
      <c r="N33" s="83"/>
      <c r="O33" s="83"/>
      <c r="P33" s="267"/>
      <c r="Q33" s="83">
        <v>21</v>
      </c>
      <c r="R33" s="83"/>
      <c r="S33" s="267">
        <v>20</v>
      </c>
      <c r="T33" s="83"/>
      <c r="U33" s="168"/>
      <c r="V33" s="493">
        <v>70</v>
      </c>
      <c r="W33" s="83">
        <v>39</v>
      </c>
      <c r="X33" s="493"/>
      <c r="Y33" s="83"/>
      <c r="Z33" s="83"/>
      <c r="AA33" s="83">
        <v>18</v>
      </c>
      <c r="AB33" s="83"/>
      <c r="AC33" s="84"/>
      <c r="AD33" s="84"/>
      <c r="AE33" s="265"/>
      <c r="AF33" s="265"/>
      <c r="AG33" s="265"/>
      <c r="AH33" s="265"/>
      <c r="AI33" s="265"/>
      <c r="AJ33" s="265"/>
      <c r="AK33" s="265"/>
      <c r="AL33" s="265"/>
      <c r="AM33" s="265"/>
      <c r="AN33" s="269"/>
      <c r="AO33" s="295">
        <f t="shared" si="0"/>
        <v>218</v>
      </c>
      <c r="AP33" s="269">
        <f t="shared" si="1"/>
        <v>5</v>
      </c>
      <c r="AU33"/>
    </row>
    <row r="34" spans="1:47" ht="15.75" x14ac:dyDescent="0.25">
      <c r="A34" s="696" t="s">
        <v>63</v>
      </c>
      <c r="B34" s="297" t="s">
        <v>131</v>
      </c>
      <c r="C34" s="175" t="s">
        <v>630</v>
      </c>
      <c r="D34" s="175" t="s">
        <v>631</v>
      </c>
      <c r="E34" s="277">
        <v>2014</v>
      </c>
      <c r="F34" s="264" t="s">
        <v>516</v>
      </c>
      <c r="G34" s="357"/>
      <c r="H34" s="267"/>
      <c r="I34" s="83"/>
      <c r="J34" s="83"/>
      <c r="K34" s="83"/>
      <c r="L34" s="83"/>
      <c r="M34" s="83"/>
      <c r="N34" s="83"/>
      <c r="O34" s="83"/>
      <c r="P34" s="267"/>
      <c r="Q34" s="83"/>
      <c r="R34" s="83"/>
      <c r="S34" s="267"/>
      <c r="T34" s="83"/>
      <c r="U34" s="168"/>
      <c r="V34" s="493"/>
      <c r="W34" s="83">
        <v>65</v>
      </c>
      <c r="X34" s="493"/>
      <c r="Y34" s="83">
        <v>54</v>
      </c>
      <c r="Z34" s="83"/>
      <c r="AA34" s="83">
        <v>51</v>
      </c>
      <c r="AB34" s="83"/>
      <c r="AC34" s="83"/>
      <c r="AD34" s="83"/>
      <c r="AE34" s="264"/>
      <c r="AF34" s="264"/>
      <c r="AG34" s="264"/>
      <c r="AH34" s="264"/>
      <c r="AI34" s="264"/>
      <c r="AJ34" s="264"/>
      <c r="AK34" s="264"/>
      <c r="AL34" s="264"/>
      <c r="AM34" s="264"/>
      <c r="AN34" s="287"/>
      <c r="AO34" s="295">
        <f t="shared" si="0"/>
        <v>200</v>
      </c>
      <c r="AP34" s="269">
        <f t="shared" si="1"/>
        <v>3</v>
      </c>
      <c r="AR34" s="473"/>
      <c r="AU34"/>
    </row>
    <row r="35" spans="1:47" ht="15.75" x14ac:dyDescent="0.25">
      <c r="A35" s="696" t="s">
        <v>64</v>
      </c>
      <c r="B35" s="166" t="s">
        <v>131</v>
      </c>
      <c r="C35" s="28" t="s">
        <v>1005</v>
      </c>
      <c r="D35" s="28" t="s">
        <v>75</v>
      </c>
      <c r="E35" s="264">
        <v>2013</v>
      </c>
      <c r="F35" s="264" t="s">
        <v>516</v>
      </c>
      <c r="G35" s="357"/>
      <c r="H35" s="83"/>
      <c r="I35" s="83"/>
      <c r="J35" s="81"/>
      <c r="K35" s="83"/>
      <c r="L35" s="83"/>
      <c r="M35" s="83"/>
      <c r="N35" s="83"/>
      <c r="O35" s="83"/>
      <c r="P35" s="267"/>
      <c r="Q35" s="83"/>
      <c r="R35" s="83"/>
      <c r="S35" s="267"/>
      <c r="T35" s="83"/>
      <c r="U35" s="168"/>
      <c r="V35" s="493"/>
      <c r="W35" s="282">
        <v>32</v>
      </c>
      <c r="X35" s="267"/>
      <c r="Y35" s="83">
        <v>70</v>
      </c>
      <c r="Z35" s="83"/>
      <c r="AA35" s="83">
        <v>63</v>
      </c>
      <c r="AB35" s="83"/>
      <c r="AC35" s="83"/>
      <c r="AD35" s="83"/>
      <c r="AE35" s="264"/>
      <c r="AF35" s="264"/>
      <c r="AG35" s="264"/>
      <c r="AH35" s="264"/>
      <c r="AI35" s="264"/>
      <c r="AJ35" s="264"/>
      <c r="AK35" s="264"/>
      <c r="AL35" s="264"/>
      <c r="AM35" s="264"/>
      <c r="AN35" s="287"/>
      <c r="AO35" s="295">
        <f t="shared" si="0"/>
        <v>195</v>
      </c>
      <c r="AP35" s="269">
        <f t="shared" si="1"/>
        <v>3</v>
      </c>
      <c r="AU35"/>
    </row>
    <row r="36" spans="1:47" ht="15.75" x14ac:dyDescent="0.25">
      <c r="A36" s="982" t="s">
        <v>98</v>
      </c>
      <c r="B36" s="300" t="s">
        <v>881</v>
      </c>
      <c r="C36" s="301" t="s">
        <v>487</v>
      </c>
      <c r="D36" s="301" t="s">
        <v>481</v>
      </c>
      <c r="E36" s="302">
        <v>2013</v>
      </c>
      <c r="F36" s="265" t="s">
        <v>515</v>
      </c>
      <c r="G36" s="358"/>
      <c r="H36" s="84"/>
      <c r="I36" s="84"/>
      <c r="J36" s="84"/>
      <c r="K36" s="84"/>
      <c r="L36" s="84"/>
      <c r="M36" s="172"/>
      <c r="N36" s="84"/>
      <c r="O36" s="84"/>
      <c r="P36" s="283"/>
      <c r="Q36" s="84">
        <v>68</v>
      </c>
      <c r="R36" s="84"/>
      <c r="S36" s="283">
        <v>38</v>
      </c>
      <c r="T36" s="84"/>
      <c r="U36" s="169"/>
      <c r="V36" s="87"/>
      <c r="W36" s="84"/>
      <c r="X36" s="283"/>
      <c r="Y36" s="84"/>
      <c r="Z36" s="84"/>
      <c r="AA36" s="84">
        <v>54</v>
      </c>
      <c r="AB36" s="84"/>
      <c r="AC36" s="84"/>
      <c r="AD36" s="84"/>
      <c r="AE36" s="265"/>
      <c r="AF36" s="265"/>
      <c r="AG36" s="265"/>
      <c r="AH36" s="265"/>
      <c r="AI36" s="265"/>
      <c r="AJ36" s="265"/>
      <c r="AK36" s="265"/>
      <c r="AL36" s="265"/>
      <c r="AM36" s="265"/>
      <c r="AN36" s="269"/>
      <c r="AO36" s="295">
        <f t="shared" si="0"/>
        <v>190</v>
      </c>
      <c r="AP36" s="269">
        <f t="shared" si="1"/>
        <v>3</v>
      </c>
      <c r="AU36"/>
    </row>
    <row r="37" spans="1:47" ht="15.75" x14ac:dyDescent="0.25">
      <c r="A37" s="696" t="s">
        <v>99</v>
      </c>
      <c r="B37" s="307" t="s">
        <v>920</v>
      </c>
      <c r="C37" s="308" t="s">
        <v>937</v>
      </c>
      <c r="D37" s="308" t="s">
        <v>156</v>
      </c>
      <c r="E37" s="309">
        <v>2018</v>
      </c>
      <c r="F37" s="264" t="s">
        <v>516</v>
      </c>
      <c r="G37" s="357"/>
      <c r="H37" s="83"/>
      <c r="I37" s="83"/>
      <c r="J37" s="83"/>
      <c r="K37" s="83"/>
      <c r="L37" s="83"/>
      <c r="M37" s="83"/>
      <c r="N37" s="83"/>
      <c r="O37" s="83"/>
      <c r="P37" s="267"/>
      <c r="Q37" s="83"/>
      <c r="R37" s="83"/>
      <c r="S37" s="267">
        <v>18</v>
      </c>
      <c r="T37" s="83"/>
      <c r="U37" s="168"/>
      <c r="V37" s="493">
        <v>54</v>
      </c>
      <c r="W37" s="83"/>
      <c r="X37" s="267"/>
      <c r="Y37" s="83">
        <v>65</v>
      </c>
      <c r="Z37" s="83"/>
      <c r="AA37" s="83"/>
      <c r="AB37" s="83"/>
      <c r="AC37" s="83"/>
      <c r="AD37" s="83"/>
      <c r="AE37" s="264"/>
      <c r="AF37" s="264"/>
      <c r="AG37" s="264"/>
      <c r="AH37" s="264"/>
      <c r="AI37" s="264"/>
      <c r="AJ37" s="264"/>
      <c r="AK37" s="264"/>
      <c r="AL37" s="264"/>
      <c r="AM37" s="265"/>
      <c r="AN37" s="269"/>
      <c r="AO37" s="295">
        <f t="shared" ref="AO37:AO68" si="2">SUM(G37:AM37)+(AP37*10)</f>
        <v>167</v>
      </c>
      <c r="AP37" s="269">
        <f t="shared" ref="AP37:AP66" si="3">COUNTA(G37:AM37)+(AN37/10)</f>
        <v>3</v>
      </c>
      <c r="AU37"/>
    </row>
    <row r="38" spans="1:47" ht="15.75" x14ac:dyDescent="0.25">
      <c r="A38" s="696" t="s">
        <v>100</v>
      </c>
      <c r="B38" s="307" t="s">
        <v>14</v>
      </c>
      <c r="C38" s="308" t="s">
        <v>929</v>
      </c>
      <c r="D38" s="308" t="s">
        <v>81</v>
      </c>
      <c r="E38" s="309">
        <v>2013</v>
      </c>
      <c r="F38" s="1162" t="s">
        <v>516</v>
      </c>
      <c r="G38" s="357"/>
      <c r="H38" s="83"/>
      <c r="I38" s="83"/>
      <c r="J38" s="83"/>
      <c r="K38" s="83"/>
      <c r="L38" s="83"/>
      <c r="M38" s="83"/>
      <c r="N38" s="83"/>
      <c r="O38" s="83"/>
      <c r="P38" s="267"/>
      <c r="Q38" s="83">
        <v>29</v>
      </c>
      <c r="R38" s="81"/>
      <c r="S38" s="711"/>
      <c r="T38" s="81"/>
      <c r="U38" s="712"/>
      <c r="V38" s="1718"/>
      <c r="W38" s="81">
        <v>54</v>
      </c>
      <c r="X38" s="711"/>
      <c r="Y38" s="81"/>
      <c r="Z38" s="81"/>
      <c r="AA38" s="81">
        <v>45</v>
      </c>
      <c r="AB38" s="81"/>
      <c r="AC38" s="81"/>
      <c r="AD38" s="81"/>
      <c r="AE38" s="978"/>
      <c r="AF38" s="978"/>
      <c r="AG38" s="978"/>
      <c r="AH38" s="978"/>
      <c r="AI38" s="978"/>
      <c r="AJ38" s="978"/>
      <c r="AK38" s="978"/>
      <c r="AL38" s="978"/>
      <c r="AM38" s="978"/>
      <c r="AN38" s="1031"/>
      <c r="AO38" s="295">
        <f t="shared" si="2"/>
        <v>158</v>
      </c>
      <c r="AP38" s="269">
        <f t="shared" si="3"/>
        <v>3</v>
      </c>
      <c r="AU38"/>
    </row>
    <row r="39" spans="1:47" ht="15.75" x14ac:dyDescent="0.25">
      <c r="A39" s="982" t="s">
        <v>101</v>
      </c>
      <c r="B39" s="307" t="s">
        <v>703</v>
      </c>
      <c r="C39" s="308" t="s">
        <v>901</v>
      </c>
      <c r="D39" s="308" t="s">
        <v>128</v>
      </c>
      <c r="E39" s="309">
        <v>2013</v>
      </c>
      <c r="F39" s="264" t="s">
        <v>515</v>
      </c>
      <c r="G39" s="357"/>
      <c r="H39" s="84"/>
      <c r="I39" s="84"/>
      <c r="J39" s="84"/>
      <c r="K39" s="84"/>
      <c r="L39" s="84"/>
      <c r="M39" s="84"/>
      <c r="N39" s="83"/>
      <c r="O39" s="84"/>
      <c r="P39" s="267"/>
      <c r="Q39" s="83">
        <v>53</v>
      </c>
      <c r="R39" s="83"/>
      <c r="S39" s="267">
        <v>50</v>
      </c>
      <c r="T39" s="83"/>
      <c r="U39" s="168"/>
      <c r="V39" s="493"/>
      <c r="W39" s="83"/>
      <c r="X39" s="267"/>
      <c r="Y39" s="83"/>
      <c r="Z39" s="83"/>
      <c r="AA39" s="83"/>
      <c r="AB39" s="83"/>
      <c r="AC39" s="83"/>
      <c r="AD39" s="83"/>
      <c r="AE39" s="264"/>
      <c r="AF39" s="264"/>
      <c r="AG39" s="264"/>
      <c r="AH39" s="264"/>
      <c r="AI39" s="264"/>
      <c r="AJ39" s="264"/>
      <c r="AK39" s="264"/>
      <c r="AL39" s="264"/>
      <c r="AM39" s="264"/>
      <c r="AN39" s="287">
        <v>30</v>
      </c>
      <c r="AO39" s="295">
        <f t="shared" si="2"/>
        <v>153</v>
      </c>
      <c r="AP39" s="269">
        <f t="shared" si="3"/>
        <v>5</v>
      </c>
      <c r="AU39"/>
    </row>
    <row r="40" spans="1:47" ht="15.75" x14ac:dyDescent="0.25">
      <c r="A40" s="696" t="s">
        <v>102</v>
      </c>
      <c r="B40" s="1416" t="s">
        <v>17</v>
      </c>
      <c r="C40" s="1417" t="s">
        <v>939</v>
      </c>
      <c r="D40" s="1417" t="s">
        <v>141</v>
      </c>
      <c r="E40" s="1418">
        <v>2014</v>
      </c>
      <c r="F40" s="266" t="s">
        <v>515</v>
      </c>
      <c r="G40" s="361"/>
      <c r="H40" s="304"/>
      <c r="I40" s="304"/>
      <c r="J40" s="304"/>
      <c r="K40" s="304"/>
      <c r="L40" s="304"/>
      <c r="M40" s="304"/>
      <c r="N40" s="304"/>
      <c r="O40" s="304"/>
      <c r="P40" s="303"/>
      <c r="Q40" s="304"/>
      <c r="R40" s="304"/>
      <c r="S40" s="303"/>
      <c r="T40" s="304">
        <v>100</v>
      </c>
      <c r="U40" s="889"/>
      <c r="V40" s="890"/>
      <c r="W40" s="304"/>
      <c r="X40" s="303"/>
      <c r="Y40" s="304"/>
      <c r="Z40" s="304"/>
      <c r="AA40" s="304"/>
      <c r="AB40" s="304"/>
      <c r="AC40" s="304">
        <v>30</v>
      </c>
      <c r="AD40" s="304"/>
      <c r="AE40" s="309"/>
      <c r="AF40" s="309"/>
      <c r="AG40" s="309"/>
      <c r="AH40" s="309"/>
      <c r="AI40" s="309"/>
      <c r="AJ40" s="309"/>
      <c r="AK40" s="309"/>
      <c r="AL40" s="309"/>
      <c r="AM40" s="309"/>
      <c r="AN40" s="339"/>
      <c r="AO40" s="295">
        <f t="shared" si="2"/>
        <v>150</v>
      </c>
      <c r="AP40" s="269">
        <f t="shared" si="3"/>
        <v>2</v>
      </c>
      <c r="AU40"/>
    </row>
    <row r="41" spans="1:47" ht="15" customHeight="1" x14ac:dyDescent="0.25">
      <c r="A41" s="696" t="s">
        <v>103</v>
      </c>
      <c r="B41" s="2106" t="s">
        <v>846</v>
      </c>
      <c r="C41" s="2100" t="s">
        <v>880</v>
      </c>
      <c r="D41" s="2100" t="s">
        <v>128</v>
      </c>
      <c r="E41" s="2101">
        <v>2013</v>
      </c>
      <c r="F41" s="266" t="s">
        <v>516</v>
      </c>
      <c r="G41" s="357"/>
      <c r="H41" s="83"/>
      <c r="I41" s="83"/>
      <c r="J41" s="83"/>
      <c r="K41" s="83"/>
      <c r="L41" s="83">
        <v>48</v>
      </c>
      <c r="M41" s="83"/>
      <c r="N41" s="83">
        <v>75</v>
      </c>
      <c r="O41" s="83"/>
      <c r="P41" s="83"/>
      <c r="Q41" s="83"/>
      <c r="R41" s="83"/>
      <c r="S41" s="303"/>
      <c r="T41" s="304"/>
      <c r="U41" s="889"/>
      <c r="V41" s="890"/>
      <c r="W41" s="304"/>
      <c r="X41" s="303"/>
      <c r="Y41" s="304"/>
      <c r="Z41" s="304"/>
      <c r="AA41" s="304"/>
      <c r="AB41" s="304"/>
      <c r="AC41" s="304"/>
      <c r="AD41" s="304"/>
      <c r="AE41" s="309"/>
      <c r="AF41" s="309"/>
      <c r="AG41" s="309"/>
      <c r="AH41" s="309"/>
      <c r="AI41" s="309"/>
      <c r="AJ41" s="309"/>
      <c r="AK41" s="309"/>
      <c r="AL41" s="309"/>
      <c r="AM41" s="309"/>
      <c r="AN41" s="729"/>
      <c r="AO41" s="295">
        <f t="shared" si="2"/>
        <v>143</v>
      </c>
      <c r="AP41" s="269">
        <f t="shared" si="3"/>
        <v>2</v>
      </c>
      <c r="AR41" s="473"/>
      <c r="AU41"/>
    </row>
    <row r="42" spans="1:47" ht="15.75" x14ac:dyDescent="0.25">
      <c r="A42" s="982" t="s">
        <v>104</v>
      </c>
      <c r="B42" s="166" t="s">
        <v>920</v>
      </c>
      <c r="C42" s="28" t="s">
        <v>932</v>
      </c>
      <c r="D42" s="28" t="s">
        <v>115</v>
      </c>
      <c r="E42" s="83">
        <v>2014</v>
      </c>
      <c r="F42" s="264" t="s">
        <v>516</v>
      </c>
      <c r="G42" s="357"/>
      <c r="H42" s="84"/>
      <c r="I42" s="84"/>
      <c r="J42" s="84"/>
      <c r="K42" s="84"/>
      <c r="L42" s="84"/>
      <c r="M42" s="84"/>
      <c r="N42" s="84"/>
      <c r="O42" s="84"/>
      <c r="P42" s="84"/>
      <c r="Q42" s="83">
        <v>18</v>
      </c>
      <c r="R42" s="83"/>
      <c r="S42" s="267"/>
      <c r="T42" s="83"/>
      <c r="U42" s="168"/>
      <c r="V42" s="493">
        <v>60</v>
      </c>
      <c r="W42" s="83">
        <v>30</v>
      </c>
      <c r="X42" s="267"/>
      <c r="Y42" s="84"/>
      <c r="Z42" s="84"/>
      <c r="AA42" s="84"/>
      <c r="AB42" s="84"/>
      <c r="AC42" s="84"/>
      <c r="AD42" s="84"/>
      <c r="AE42" s="265"/>
      <c r="AF42" s="265"/>
      <c r="AG42" s="265"/>
      <c r="AH42" s="265"/>
      <c r="AI42" s="265"/>
      <c r="AJ42" s="265"/>
      <c r="AK42" s="265"/>
      <c r="AL42" s="265"/>
      <c r="AM42" s="265"/>
      <c r="AN42" s="269"/>
      <c r="AO42" s="295">
        <f t="shared" si="2"/>
        <v>138</v>
      </c>
      <c r="AP42" s="269">
        <f t="shared" si="3"/>
        <v>3</v>
      </c>
      <c r="AU42"/>
    </row>
    <row r="43" spans="1:47" ht="15.75" x14ac:dyDescent="0.25">
      <c r="A43" s="696" t="s">
        <v>105</v>
      </c>
      <c r="B43" s="307" t="s">
        <v>7</v>
      </c>
      <c r="C43" s="308" t="s">
        <v>74</v>
      </c>
      <c r="D43" s="308" t="s">
        <v>75</v>
      </c>
      <c r="E43" s="309">
        <v>2013</v>
      </c>
      <c r="F43" s="264" t="s">
        <v>515</v>
      </c>
      <c r="G43" s="357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267"/>
      <c r="T43" s="83"/>
      <c r="U43" s="168">
        <v>95</v>
      </c>
      <c r="V43" s="267"/>
      <c r="W43" s="83"/>
      <c r="X43" s="83"/>
      <c r="Y43" s="83"/>
      <c r="Z43" s="83"/>
      <c r="AA43" s="83"/>
      <c r="AB43" s="83"/>
      <c r="AC43" s="83"/>
      <c r="AD43" s="83"/>
      <c r="AE43" s="264"/>
      <c r="AF43" s="264"/>
      <c r="AG43" s="264"/>
      <c r="AH43" s="264"/>
      <c r="AI43" s="264"/>
      <c r="AJ43" s="264"/>
      <c r="AK43" s="264"/>
      <c r="AL43" s="264"/>
      <c r="AM43" s="264"/>
      <c r="AN43" s="287">
        <v>20</v>
      </c>
      <c r="AO43" s="295">
        <f t="shared" si="2"/>
        <v>125</v>
      </c>
      <c r="AP43" s="269">
        <f t="shared" si="3"/>
        <v>3</v>
      </c>
      <c r="AU43"/>
    </row>
    <row r="44" spans="1:47" ht="15.75" x14ac:dyDescent="0.25">
      <c r="A44" s="696" t="s">
        <v>106</v>
      </c>
      <c r="B44" s="307" t="s">
        <v>703</v>
      </c>
      <c r="C44" s="308" t="s">
        <v>903</v>
      </c>
      <c r="D44" s="308" t="s">
        <v>65</v>
      </c>
      <c r="E44" s="309">
        <v>2013</v>
      </c>
      <c r="F44" s="264" t="s">
        <v>515</v>
      </c>
      <c r="G44" s="361"/>
      <c r="H44" s="486"/>
      <c r="I44" s="486"/>
      <c r="J44" s="486"/>
      <c r="K44" s="486"/>
      <c r="L44" s="486"/>
      <c r="M44" s="486"/>
      <c r="N44" s="486"/>
      <c r="O44" s="486"/>
      <c r="P44" s="727"/>
      <c r="Q44" s="486">
        <v>38</v>
      </c>
      <c r="R44" s="486"/>
      <c r="S44" s="727">
        <v>43</v>
      </c>
      <c r="T44" s="486"/>
      <c r="U44" s="1318"/>
      <c r="V44" s="96"/>
      <c r="W44" s="486"/>
      <c r="X44" s="727"/>
      <c r="Y44" s="486"/>
      <c r="Z44" s="486"/>
      <c r="AA44" s="486"/>
      <c r="AB44" s="486"/>
      <c r="AC44" s="486"/>
      <c r="AD44" s="486"/>
      <c r="AE44" s="728"/>
      <c r="AF44" s="728"/>
      <c r="AG44" s="728"/>
      <c r="AH44" s="728"/>
      <c r="AI44" s="728"/>
      <c r="AJ44" s="728"/>
      <c r="AK44" s="728"/>
      <c r="AL44" s="728"/>
      <c r="AM44" s="728"/>
      <c r="AN44" s="729">
        <v>10</v>
      </c>
      <c r="AO44" s="295">
        <f t="shared" si="2"/>
        <v>111</v>
      </c>
      <c r="AP44" s="269">
        <f t="shared" si="3"/>
        <v>3</v>
      </c>
      <c r="AU44"/>
    </row>
    <row r="45" spans="1:47" ht="15.75" x14ac:dyDescent="0.25">
      <c r="A45" s="982" t="s">
        <v>107</v>
      </c>
      <c r="B45" s="300" t="s">
        <v>628</v>
      </c>
      <c r="C45" s="301" t="s">
        <v>913</v>
      </c>
      <c r="D45" s="301" t="s">
        <v>899</v>
      </c>
      <c r="E45" s="302">
        <v>2014</v>
      </c>
      <c r="F45" s="265" t="s">
        <v>516</v>
      </c>
      <c r="G45" s="358"/>
      <c r="H45" s="278"/>
      <c r="I45" s="278"/>
      <c r="J45" s="278"/>
      <c r="K45" s="278"/>
      <c r="L45" s="278"/>
      <c r="M45" s="278"/>
      <c r="N45" s="278"/>
      <c r="O45" s="278"/>
      <c r="P45" s="342"/>
      <c r="Q45" s="278">
        <v>26</v>
      </c>
      <c r="R45" s="278"/>
      <c r="S45" s="342">
        <v>17</v>
      </c>
      <c r="T45" s="278"/>
      <c r="U45" s="280"/>
      <c r="V45" s="541"/>
      <c r="W45" s="278">
        <v>18</v>
      </c>
      <c r="X45" s="342"/>
      <c r="Y45" s="278"/>
      <c r="Z45" s="278"/>
      <c r="AA45" s="278"/>
      <c r="AB45" s="278"/>
      <c r="AC45" s="278"/>
      <c r="AD45" s="278"/>
      <c r="AE45" s="279"/>
      <c r="AF45" s="279"/>
      <c r="AG45" s="279"/>
      <c r="AH45" s="279"/>
      <c r="AI45" s="279"/>
      <c r="AJ45" s="279"/>
      <c r="AK45" s="279"/>
      <c r="AL45" s="279"/>
      <c r="AM45" s="279"/>
      <c r="AN45" s="532">
        <v>20</v>
      </c>
      <c r="AO45" s="295">
        <f t="shared" si="2"/>
        <v>111</v>
      </c>
      <c r="AP45" s="269">
        <f t="shared" si="3"/>
        <v>5</v>
      </c>
      <c r="AR45" s="473"/>
      <c r="AU45"/>
    </row>
    <row r="46" spans="1:47" ht="15.75" x14ac:dyDescent="0.25">
      <c r="A46" s="696" t="s">
        <v>108</v>
      </c>
      <c r="B46" s="300" t="s">
        <v>13</v>
      </c>
      <c r="C46" s="301" t="s">
        <v>872</v>
      </c>
      <c r="D46" s="301" t="s">
        <v>873</v>
      </c>
      <c r="E46" s="302">
        <v>2014</v>
      </c>
      <c r="F46" s="1161" t="s">
        <v>515</v>
      </c>
      <c r="G46" s="357"/>
      <c r="H46" s="282"/>
      <c r="I46" s="282"/>
      <c r="J46" s="292"/>
      <c r="K46" s="278">
        <v>85</v>
      </c>
      <c r="L46" s="278"/>
      <c r="M46" s="278"/>
      <c r="N46" s="278"/>
      <c r="O46" s="278"/>
      <c r="P46" s="342"/>
      <c r="Q46" s="278"/>
      <c r="R46" s="278"/>
      <c r="S46" s="342"/>
      <c r="T46" s="278"/>
      <c r="U46" s="281"/>
      <c r="V46" s="494"/>
      <c r="W46" s="282"/>
      <c r="X46" s="360"/>
      <c r="Y46" s="282"/>
      <c r="Z46" s="282"/>
      <c r="AA46" s="282"/>
      <c r="AB46" s="282"/>
      <c r="AC46" s="282"/>
      <c r="AD46" s="282"/>
      <c r="AE46" s="277"/>
      <c r="AF46" s="277"/>
      <c r="AG46" s="277"/>
      <c r="AH46" s="277"/>
      <c r="AI46" s="277"/>
      <c r="AJ46" s="277"/>
      <c r="AK46" s="277"/>
      <c r="AL46" s="277"/>
      <c r="AM46" s="277"/>
      <c r="AN46" s="531"/>
      <c r="AO46" s="295">
        <f t="shared" si="2"/>
        <v>95</v>
      </c>
      <c r="AP46" s="269">
        <f t="shared" si="3"/>
        <v>1</v>
      </c>
      <c r="AU46"/>
    </row>
    <row r="47" spans="1:47" ht="15.75" x14ac:dyDescent="0.25">
      <c r="A47" s="696" t="s">
        <v>109</v>
      </c>
      <c r="B47" s="307" t="s">
        <v>131</v>
      </c>
      <c r="C47" s="308" t="s">
        <v>1012</v>
      </c>
      <c r="D47" s="308" t="s">
        <v>83</v>
      </c>
      <c r="E47" s="309">
        <v>2013</v>
      </c>
      <c r="F47" s="264" t="s">
        <v>516</v>
      </c>
      <c r="G47" s="357"/>
      <c r="H47" s="282"/>
      <c r="I47" s="282"/>
      <c r="J47" s="282"/>
      <c r="K47" s="282"/>
      <c r="L47" s="282"/>
      <c r="M47" s="282"/>
      <c r="N47" s="282"/>
      <c r="O47" s="282"/>
      <c r="P47" s="360"/>
      <c r="Q47" s="282"/>
      <c r="R47" s="282"/>
      <c r="S47" s="360"/>
      <c r="T47" s="282"/>
      <c r="U47" s="281"/>
      <c r="V47" s="494"/>
      <c r="W47" s="282">
        <v>57</v>
      </c>
      <c r="X47" s="360"/>
      <c r="Y47" s="282"/>
      <c r="Z47" s="282"/>
      <c r="AA47" s="282"/>
      <c r="AB47" s="282"/>
      <c r="AC47" s="282"/>
      <c r="AD47" s="282"/>
      <c r="AE47" s="277"/>
      <c r="AF47" s="277"/>
      <c r="AG47" s="277"/>
      <c r="AH47" s="277"/>
      <c r="AI47" s="277"/>
      <c r="AJ47" s="277"/>
      <c r="AK47" s="277"/>
      <c r="AL47" s="277"/>
      <c r="AM47" s="277"/>
      <c r="AN47" s="531"/>
      <c r="AO47" s="295">
        <f t="shared" si="2"/>
        <v>67</v>
      </c>
      <c r="AP47" s="269">
        <f t="shared" si="3"/>
        <v>1</v>
      </c>
      <c r="AU47"/>
    </row>
    <row r="48" spans="1:47" ht="15.75" x14ac:dyDescent="0.25">
      <c r="A48" s="982" t="s">
        <v>110</v>
      </c>
      <c r="B48" s="166" t="s">
        <v>376</v>
      </c>
      <c r="C48" s="28" t="s">
        <v>549</v>
      </c>
      <c r="D48" s="28" t="s">
        <v>151</v>
      </c>
      <c r="E48" s="264">
        <v>2014</v>
      </c>
      <c r="F48" s="264" t="s">
        <v>516</v>
      </c>
      <c r="G48" s="357">
        <v>53</v>
      </c>
      <c r="H48" s="282"/>
      <c r="I48" s="282"/>
      <c r="J48" s="282"/>
      <c r="K48" s="282"/>
      <c r="L48" s="282"/>
      <c r="M48" s="282"/>
      <c r="N48" s="282"/>
      <c r="O48" s="282"/>
      <c r="P48" s="360"/>
      <c r="Q48" s="282"/>
      <c r="R48" s="282"/>
      <c r="S48" s="360"/>
      <c r="T48" s="282"/>
      <c r="U48" s="281"/>
      <c r="V48" s="541"/>
      <c r="W48" s="278"/>
      <c r="X48" s="342"/>
      <c r="Y48" s="278"/>
      <c r="Z48" s="278"/>
      <c r="AA48" s="278"/>
      <c r="AB48" s="278"/>
      <c r="AC48" s="278"/>
      <c r="AD48" s="278"/>
      <c r="AE48" s="279"/>
      <c r="AF48" s="279"/>
      <c r="AG48" s="279"/>
      <c r="AH48" s="279"/>
      <c r="AI48" s="279"/>
      <c r="AJ48" s="279"/>
      <c r="AK48" s="279"/>
      <c r="AL48" s="279"/>
      <c r="AM48" s="279"/>
      <c r="AN48" s="532"/>
      <c r="AO48" s="295">
        <f t="shared" si="2"/>
        <v>63</v>
      </c>
      <c r="AP48" s="269">
        <f t="shared" si="3"/>
        <v>1</v>
      </c>
      <c r="AU48"/>
    </row>
    <row r="49" spans="1:47" ht="15.75" x14ac:dyDescent="0.25">
      <c r="A49" s="696" t="s">
        <v>111</v>
      </c>
      <c r="B49" s="297" t="s">
        <v>131</v>
      </c>
      <c r="C49" s="175" t="s">
        <v>1059</v>
      </c>
      <c r="D49" s="175" t="s">
        <v>90</v>
      </c>
      <c r="E49" s="277">
        <v>2013</v>
      </c>
      <c r="F49" s="1162" t="s">
        <v>516</v>
      </c>
      <c r="G49" s="357"/>
      <c r="H49" s="282"/>
      <c r="I49" s="282"/>
      <c r="J49" s="282"/>
      <c r="K49" s="282"/>
      <c r="L49" s="282"/>
      <c r="M49" s="282"/>
      <c r="N49" s="282"/>
      <c r="O49" s="282"/>
      <c r="P49" s="360"/>
      <c r="Q49" s="282"/>
      <c r="R49" s="282"/>
      <c r="S49" s="360"/>
      <c r="T49" s="282"/>
      <c r="U49" s="281"/>
      <c r="V49" s="494"/>
      <c r="W49" s="282"/>
      <c r="X49" s="360"/>
      <c r="Y49" s="282">
        <v>51</v>
      </c>
      <c r="Z49" s="282"/>
      <c r="AA49" s="282"/>
      <c r="AB49" s="282"/>
      <c r="AC49" s="282"/>
      <c r="AD49" s="282"/>
      <c r="AE49" s="277"/>
      <c r="AF49" s="277"/>
      <c r="AG49" s="277"/>
      <c r="AH49" s="277"/>
      <c r="AI49" s="277"/>
      <c r="AJ49" s="277"/>
      <c r="AK49" s="277"/>
      <c r="AL49" s="277"/>
      <c r="AM49" s="277"/>
      <c r="AN49" s="531"/>
      <c r="AO49" s="295">
        <f t="shared" si="2"/>
        <v>61</v>
      </c>
      <c r="AP49" s="269">
        <f t="shared" si="3"/>
        <v>1</v>
      </c>
      <c r="AU49"/>
    </row>
    <row r="50" spans="1:47" ht="15.75" x14ac:dyDescent="0.25">
      <c r="A50" s="696" t="s">
        <v>335</v>
      </c>
      <c r="B50" s="297" t="s">
        <v>703</v>
      </c>
      <c r="C50" s="175" t="s">
        <v>752</v>
      </c>
      <c r="D50" s="175" t="s">
        <v>138</v>
      </c>
      <c r="E50" s="277">
        <v>2014</v>
      </c>
      <c r="F50" s="1162" t="s">
        <v>516</v>
      </c>
      <c r="G50" s="357"/>
      <c r="H50" s="278"/>
      <c r="I50" s="278"/>
      <c r="J50" s="278"/>
      <c r="K50" s="278"/>
      <c r="L50" s="278"/>
      <c r="M50" s="278"/>
      <c r="N50" s="278"/>
      <c r="O50" s="278"/>
      <c r="P50" s="342"/>
      <c r="Q50" s="282">
        <v>48</v>
      </c>
      <c r="R50" s="282"/>
      <c r="S50" s="360"/>
      <c r="T50" s="282"/>
      <c r="U50" s="281"/>
      <c r="V50" s="541"/>
      <c r="W50" s="278"/>
      <c r="X50" s="342"/>
      <c r="Y50" s="278"/>
      <c r="Z50" s="278"/>
      <c r="AA50" s="278"/>
      <c r="AB50" s="278"/>
      <c r="AC50" s="278"/>
      <c r="AD50" s="278"/>
      <c r="AE50" s="279"/>
      <c r="AF50" s="279"/>
      <c r="AG50" s="279"/>
      <c r="AH50" s="279"/>
      <c r="AI50" s="279"/>
      <c r="AJ50" s="279"/>
      <c r="AK50" s="279"/>
      <c r="AL50" s="279"/>
      <c r="AM50" s="279"/>
      <c r="AN50" s="532"/>
      <c r="AO50" s="295">
        <f t="shared" si="2"/>
        <v>58</v>
      </c>
      <c r="AP50" s="269">
        <f t="shared" si="3"/>
        <v>1</v>
      </c>
      <c r="AU50"/>
    </row>
    <row r="51" spans="1:47" ht="15.75" x14ac:dyDescent="0.25">
      <c r="A51" s="982" t="s">
        <v>336</v>
      </c>
      <c r="B51" s="306" t="s">
        <v>16</v>
      </c>
      <c r="C51" s="289" t="s">
        <v>945</v>
      </c>
      <c r="D51" s="289" t="s">
        <v>743</v>
      </c>
      <c r="E51" s="279">
        <v>2013</v>
      </c>
      <c r="F51" s="265" t="s">
        <v>516</v>
      </c>
      <c r="G51" s="358"/>
      <c r="H51" s="278"/>
      <c r="I51" s="278"/>
      <c r="J51" s="278"/>
      <c r="K51" s="278"/>
      <c r="L51" s="278"/>
      <c r="M51" s="278"/>
      <c r="N51" s="278"/>
      <c r="O51" s="278"/>
      <c r="P51" s="342"/>
      <c r="Q51" s="278"/>
      <c r="R51" s="278"/>
      <c r="S51" s="342"/>
      <c r="T51" s="278"/>
      <c r="U51" s="280">
        <v>48</v>
      </c>
      <c r="V51" s="494"/>
      <c r="W51" s="282"/>
      <c r="X51" s="360"/>
      <c r="Y51" s="282"/>
      <c r="Z51" s="282"/>
      <c r="AA51" s="282"/>
      <c r="AB51" s="282"/>
      <c r="AC51" s="282"/>
      <c r="AD51" s="282"/>
      <c r="AE51" s="277"/>
      <c r="AF51" s="277"/>
      <c r="AG51" s="277"/>
      <c r="AH51" s="277"/>
      <c r="AI51" s="277"/>
      <c r="AJ51" s="277"/>
      <c r="AK51" s="277"/>
      <c r="AL51" s="277"/>
      <c r="AM51" s="277"/>
      <c r="AN51" s="531"/>
      <c r="AO51" s="295">
        <f t="shared" si="2"/>
        <v>58</v>
      </c>
      <c r="AP51" s="269">
        <f t="shared" si="3"/>
        <v>1</v>
      </c>
      <c r="AU51"/>
    </row>
    <row r="52" spans="1:47" ht="15.75" x14ac:dyDescent="0.25">
      <c r="A52" s="696" t="s">
        <v>337</v>
      </c>
      <c r="B52" s="297" t="s">
        <v>131</v>
      </c>
      <c r="C52" s="175" t="s">
        <v>1003</v>
      </c>
      <c r="D52" s="175" t="s">
        <v>76</v>
      </c>
      <c r="E52" s="277">
        <v>2014</v>
      </c>
      <c r="F52" s="264" t="s">
        <v>516</v>
      </c>
      <c r="G52" s="357"/>
      <c r="H52" s="282"/>
      <c r="I52" s="282"/>
      <c r="J52" s="282"/>
      <c r="K52" s="282"/>
      <c r="L52" s="282"/>
      <c r="M52" s="282"/>
      <c r="N52" s="282"/>
      <c r="O52" s="282"/>
      <c r="P52" s="360"/>
      <c r="Q52" s="282"/>
      <c r="R52" s="282"/>
      <c r="S52" s="360"/>
      <c r="T52" s="282"/>
      <c r="U52" s="281"/>
      <c r="V52" s="494"/>
      <c r="W52" s="282">
        <v>48</v>
      </c>
      <c r="X52" s="360"/>
      <c r="Y52" s="282"/>
      <c r="Z52" s="282"/>
      <c r="AA52" s="282"/>
      <c r="AB52" s="282"/>
      <c r="AC52" s="282"/>
      <c r="AD52" s="282"/>
      <c r="AE52" s="277"/>
      <c r="AF52" s="277"/>
      <c r="AG52" s="277"/>
      <c r="AH52" s="277"/>
      <c r="AI52" s="277"/>
      <c r="AJ52" s="277"/>
      <c r="AK52" s="277"/>
      <c r="AL52" s="277"/>
      <c r="AM52" s="277"/>
      <c r="AN52" s="531"/>
      <c r="AO52" s="295">
        <f t="shared" si="2"/>
        <v>58</v>
      </c>
      <c r="AP52" s="269">
        <f t="shared" si="3"/>
        <v>1</v>
      </c>
      <c r="AU52"/>
    </row>
    <row r="53" spans="1:47" ht="15.75" x14ac:dyDescent="0.25">
      <c r="A53" s="696" t="s">
        <v>338</v>
      </c>
      <c r="B53" s="166" t="s">
        <v>469</v>
      </c>
      <c r="C53" s="28" t="s">
        <v>1059</v>
      </c>
      <c r="D53" s="28" t="s">
        <v>70</v>
      </c>
      <c r="E53" s="264">
        <v>2014</v>
      </c>
      <c r="F53" s="264" t="s">
        <v>516</v>
      </c>
      <c r="G53" s="357"/>
      <c r="H53" s="282"/>
      <c r="I53" s="282"/>
      <c r="J53" s="282"/>
      <c r="K53" s="282"/>
      <c r="L53" s="282"/>
      <c r="M53" s="282"/>
      <c r="N53" s="282"/>
      <c r="O53" s="282"/>
      <c r="P53" s="360"/>
      <c r="Q53" s="282"/>
      <c r="R53" s="282"/>
      <c r="S53" s="360"/>
      <c r="T53" s="282"/>
      <c r="U53" s="281"/>
      <c r="V53" s="494"/>
      <c r="W53" s="282"/>
      <c r="X53" s="360"/>
      <c r="Y53" s="282">
        <v>48</v>
      </c>
      <c r="Z53" s="282"/>
      <c r="AA53" s="282"/>
      <c r="AB53" s="282"/>
      <c r="AC53" s="282"/>
      <c r="AD53" s="282"/>
      <c r="AE53" s="277"/>
      <c r="AF53" s="277"/>
      <c r="AG53" s="277"/>
      <c r="AH53" s="277"/>
      <c r="AI53" s="277"/>
      <c r="AJ53" s="277"/>
      <c r="AK53" s="277"/>
      <c r="AL53" s="277"/>
      <c r="AM53" s="277"/>
      <c r="AN53" s="531"/>
      <c r="AO53" s="295">
        <f t="shared" si="2"/>
        <v>58</v>
      </c>
      <c r="AP53" s="269">
        <f t="shared" si="3"/>
        <v>1</v>
      </c>
      <c r="AU53"/>
    </row>
    <row r="54" spans="1:47" ht="15.75" x14ac:dyDescent="0.25">
      <c r="A54" s="982" t="s">
        <v>339</v>
      </c>
      <c r="B54" s="726" t="s">
        <v>628</v>
      </c>
      <c r="C54" s="724" t="s">
        <v>836</v>
      </c>
      <c r="D54" s="724" t="s">
        <v>837</v>
      </c>
      <c r="E54" s="164">
        <v>2014</v>
      </c>
      <c r="F54" s="266" t="s">
        <v>516</v>
      </c>
      <c r="G54" s="357">
        <v>45</v>
      </c>
      <c r="H54" s="282"/>
      <c r="I54" s="282"/>
      <c r="J54" s="282"/>
      <c r="K54" s="282"/>
      <c r="L54" s="282"/>
      <c r="M54" s="282"/>
      <c r="N54" s="282"/>
      <c r="O54" s="282"/>
      <c r="P54" s="360"/>
      <c r="Q54" s="282"/>
      <c r="R54" s="282"/>
      <c r="S54" s="360"/>
      <c r="T54" s="282"/>
      <c r="U54" s="281"/>
      <c r="V54" s="494"/>
      <c r="W54" s="282"/>
      <c r="X54" s="360"/>
      <c r="Y54" s="282"/>
      <c r="Z54" s="282"/>
      <c r="AA54" s="282"/>
      <c r="AB54" s="282"/>
      <c r="AC54" s="282"/>
      <c r="AD54" s="282"/>
      <c r="AE54" s="277"/>
      <c r="AF54" s="277"/>
      <c r="AG54" s="277"/>
      <c r="AH54" s="277"/>
      <c r="AI54" s="277"/>
      <c r="AJ54" s="277"/>
      <c r="AK54" s="277"/>
      <c r="AL54" s="277"/>
      <c r="AM54" s="277"/>
      <c r="AN54" s="531"/>
      <c r="AO54" s="295">
        <f t="shared" si="2"/>
        <v>55</v>
      </c>
      <c r="AP54" s="269">
        <f t="shared" si="3"/>
        <v>1</v>
      </c>
      <c r="AU54"/>
    </row>
    <row r="55" spans="1:47" ht="15.75" x14ac:dyDescent="0.25">
      <c r="A55" s="696" t="s">
        <v>340</v>
      </c>
      <c r="B55" s="166" t="s">
        <v>505</v>
      </c>
      <c r="C55" s="28" t="s">
        <v>928</v>
      </c>
      <c r="D55" s="28" t="s">
        <v>151</v>
      </c>
      <c r="E55" s="83">
        <v>2014</v>
      </c>
      <c r="F55" s="1162" t="s">
        <v>516</v>
      </c>
      <c r="G55" s="357"/>
      <c r="H55" s="278"/>
      <c r="I55" s="278"/>
      <c r="J55" s="278"/>
      <c r="K55" s="278"/>
      <c r="L55" s="278"/>
      <c r="M55" s="282"/>
      <c r="N55" s="282"/>
      <c r="O55" s="278"/>
      <c r="P55" s="360"/>
      <c r="Q55" s="282">
        <v>45</v>
      </c>
      <c r="R55" s="282"/>
      <c r="S55" s="360"/>
      <c r="T55" s="282"/>
      <c r="U55" s="281"/>
      <c r="V55" s="494"/>
      <c r="W55" s="282"/>
      <c r="X55" s="360"/>
      <c r="Y55" s="282"/>
      <c r="Z55" s="282"/>
      <c r="AA55" s="282"/>
      <c r="AB55" s="282"/>
      <c r="AC55" s="282"/>
      <c r="AD55" s="282"/>
      <c r="AE55" s="277"/>
      <c r="AF55" s="277"/>
      <c r="AG55" s="277"/>
      <c r="AH55" s="277"/>
      <c r="AI55" s="277"/>
      <c r="AJ55" s="277"/>
      <c r="AK55" s="277"/>
      <c r="AL55" s="277"/>
      <c r="AM55" s="277"/>
      <c r="AN55" s="531"/>
      <c r="AO55" s="295">
        <f t="shared" si="2"/>
        <v>55</v>
      </c>
      <c r="AP55" s="269">
        <f t="shared" si="3"/>
        <v>1</v>
      </c>
      <c r="AU55"/>
    </row>
    <row r="56" spans="1:47" ht="15.75" x14ac:dyDescent="0.25">
      <c r="A56" s="696" t="s">
        <v>341</v>
      </c>
      <c r="B56" s="166" t="s">
        <v>131</v>
      </c>
      <c r="C56" s="28" t="s">
        <v>1004</v>
      </c>
      <c r="D56" s="28" t="s">
        <v>97</v>
      </c>
      <c r="E56" s="83">
        <v>2013</v>
      </c>
      <c r="F56" s="264" t="s">
        <v>516</v>
      </c>
      <c r="G56" s="357"/>
      <c r="H56" s="282"/>
      <c r="I56" s="282"/>
      <c r="J56" s="282"/>
      <c r="K56" s="282"/>
      <c r="L56" s="282"/>
      <c r="M56" s="282"/>
      <c r="N56" s="282"/>
      <c r="O56" s="282"/>
      <c r="P56" s="360"/>
      <c r="Q56" s="282"/>
      <c r="R56" s="282"/>
      <c r="S56" s="360"/>
      <c r="T56" s="282"/>
      <c r="U56" s="281"/>
      <c r="V56" s="494"/>
      <c r="W56" s="282">
        <v>42</v>
      </c>
      <c r="X56" s="282"/>
      <c r="Y56" s="282"/>
      <c r="Z56" s="282"/>
      <c r="AA56" s="282"/>
      <c r="AB56" s="282"/>
      <c r="AC56" s="282"/>
      <c r="AD56" s="282"/>
      <c r="AE56" s="277"/>
      <c r="AF56" s="277"/>
      <c r="AG56" s="277"/>
      <c r="AH56" s="277"/>
      <c r="AI56" s="277"/>
      <c r="AJ56" s="277"/>
      <c r="AK56" s="277"/>
      <c r="AL56" s="277"/>
      <c r="AM56" s="277"/>
      <c r="AN56" s="531"/>
      <c r="AO56" s="295">
        <f t="shared" si="2"/>
        <v>52</v>
      </c>
      <c r="AP56" s="269">
        <f t="shared" si="3"/>
        <v>1</v>
      </c>
      <c r="AU56"/>
    </row>
    <row r="57" spans="1:47" ht="15.75" x14ac:dyDescent="0.25">
      <c r="A57" s="982" t="s">
        <v>359</v>
      </c>
      <c r="B57" s="166" t="s">
        <v>1087</v>
      </c>
      <c r="C57" s="28" t="s">
        <v>1012</v>
      </c>
      <c r="D57" s="28" t="s">
        <v>90</v>
      </c>
      <c r="E57" s="83">
        <v>2013</v>
      </c>
      <c r="F57" s="264" t="s">
        <v>516</v>
      </c>
      <c r="G57" s="357"/>
      <c r="H57" s="282"/>
      <c r="I57" s="282"/>
      <c r="J57" s="282"/>
      <c r="K57" s="282"/>
      <c r="L57" s="282"/>
      <c r="M57" s="282"/>
      <c r="N57" s="282"/>
      <c r="O57" s="282"/>
      <c r="P57" s="360"/>
      <c r="Q57" s="282"/>
      <c r="R57" s="282"/>
      <c r="S57" s="360"/>
      <c r="T57" s="282"/>
      <c r="U57" s="281"/>
      <c r="V57" s="494"/>
      <c r="W57" s="282"/>
      <c r="X57" s="360"/>
      <c r="Y57" s="282"/>
      <c r="Z57" s="282"/>
      <c r="AA57" s="282">
        <v>42</v>
      </c>
      <c r="AB57" s="282"/>
      <c r="AC57" s="282"/>
      <c r="AD57" s="282"/>
      <c r="AE57" s="277"/>
      <c r="AF57" s="277"/>
      <c r="AG57" s="277"/>
      <c r="AH57" s="277"/>
      <c r="AI57" s="277"/>
      <c r="AJ57" s="277"/>
      <c r="AK57" s="277"/>
      <c r="AL57" s="277"/>
      <c r="AM57" s="277"/>
      <c r="AN57" s="531"/>
      <c r="AO57" s="295">
        <f t="shared" si="2"/>
        <v>52</v>
      </c>
      <c r="AP57" s="269">
        <f t="shared" si="3"/>
        <v>1</v>
      </c>
      <c r="AU57"/>
    </row>
    <row r="58" spans="1:47" ht="15.75" x14ac:dyDescent="0.25">
      <c r="A58" s="696" t="s">
        <v>360</v>
      </c>
      <c r="B58" s="165" t="s">
        <v>460</v>
      </c>
      <c r="C58" s="85" t="s">
        <v>1008</v>
      </c>
      <c r="D58" s="85" t="s">
        <v>114</v>
      </c>
      <c r="E58" s="265">
        <v>2013</v>
      </c>
      <c r="F58" s="265" t="s">
        <v>516</v>
      </c>
      <c r="G58" s="358"/>
      <c r="H58" s="278"/>
      <c r="I58" s="278"/>
      <c r="J58" s="278"/>
      <c r="K58" s="278"/>
      <c r="L58" s="278"/>
      <c r="M58" s="278"/>
      <c r="N58" s="278"/>
      <c r="O58" s="278"/>
      <c r="P58" s="342"/>
      <c r="Q58" s="278"/>
      <c r="R58" s="278"/>
      <c r="S58" s="342"/>
      <c r="T58" s="278"/>
      <c r="U58" s="280"/>
      <c r="V58" s="541"/>
      <c r="W58" s="278">
        <v>16</v>
      </c>
      <c r="X58" s="342"/>
      <c r="Y58" s="278"/>
      <c r="Z58" s="278"/>
      <c r="AA58" s="278">
        <v>11</v>
      </c>
      <c r="AB58" s="278"/>
      <c r="AC58" s="278"/>
      <c r="AD58" s="278"/>
      <c r="AE58" s="279"/>
      <c r="AF58" s="279"/>
      <c r="AG58" s="279"/>
      <c r="AH58" s="279"/>
      <c r="AI58" s="279"/>
      <c r="AJ58" s="279"/>
      <c r="AK58" s="279"/>
      <c r="AL58" s="279"/>
      <c r="AM58" s="279"/>
      <c r="AN58" s="532"/>
      <c r="AO58" s="295">
        <f t="shared" si="2"/>
        <v>47</v>
      </c>
      <c r="AP58" s="269">
        <f t="shared" si="3"/>
        <v>2</v>
      </c>
      <c r="AU58"/>
    </row>
    <row r="59" spans="1:47" ht="15.75" x14ac:dyDescent="0.25">
      <c r="A59" s="696" t="s">
        <v>361</v>
      </c>
      <c r="B59" s="166" t="s">
        <v>1087</v>
      </c>
      <c r="C59" s="28" t="s">
        <v>1097</v>
      </c>
      <c r="D59" s="28" t="s">
        <v>82</v>
      </c>
      <c r="E59" s="264">
        <v>2013</v>
      </c>
      <c r="F59" s="264" t="s">
        <v>516</v>
      </c>
      <c r="G59" s="357"/>
      <c r="H59" s="282"/>
      <c r="I59" s="282"/>
      <c r="J59" s="282"/>
      <c r="K59" s="282"/>
      <c r="L59" s="282"/>
      <c r="M59" s="282"/>
      <c r="N59" s="282"/>
      <c r="O59" s="282"/>
      <c r="P59" s="360"/>
      <c r="Q59" s="282"/>
      <c r="R59" s="282"/>
      <c r="S59" s="360"/>
      <c r="T59" s="282"/>
      <c r="U59" s="281"/>
      <c r="V59" s="494"/>
      <c r="W59" s="282"/>
      <c r="X59" s="360"/>
      <c r="Y59" s="282"/>
      <c r="Z59" s="282"/>
      <c r="AA59" s="282">
        <v>34</v>
      </c>
      <c r="AB59" s="282"/>
      <c r="AC59" s="282"/>
      <c r="AD59" s="282"/>
      <c r="AE59" s="277"/>
      <c r="AF59" s="277"/>
      <c r="AG59" s="277"/>
      <c r="AH59" s="277"/>
      <c r="AI59" s="277"/>
      <c r="AJ59" s="277"/>
      <c r="AK59" s="277"/>
      <c r="AL59" s="277"/>
      <c r="AM59" s="277"/>
      <c r="AN59" s="531"/>
      <c r="AO59" s="295">
        <f t="shared" si="2"/>
        <v>44</v>
      </c>
      <c r="AP59" s="269">
        <f t="shared" si="3"/>
        <v>1</v>
      </c>
      <c r="AU59"/>
    </row>
    <row r="60" spans="1:47" ht="15.75" x14ac:dyDescent="0.25">
      <c r="A60" s="982" t="s">
        <v>378</v>
      </c>
      <c r="B60" s="166" t="s">
        <v>469</v>
      </c>
      <c r="C60" s="28" t="s">
        <v>1059</v>
      </c>
      <c r="D60" s="28" t="s">
        <v>65</v>
      </c>
      <c r="E60" s="264">
        <v>2013</v>
      </c>
      <c r="F60" s="264" t="s">
        <v>516</v>
      </c>
      <c r="G60" s="357"/>
      <c r="H60" s="282"/>
      <c r="I60" s="282"/>
      <c r="J60" s="282"/>
      <c r="K60" s="282"/>
      <c r="L60" s="282"/>
      <c r="M60" s="282"/>
      <c r="N60" s="282"/>
      <c r="O60" s="282"/>
      <c r="P60" s="360"/>
      <c r="Q60" s="282"/>
      <c r="R60" s="282"/>
      <c r="S60" s="360"/>
      <c r="T60" s="282"/>
      <c r="U60" s="281"/>
      <c r="V60" s="494"/>
      <c r="W60" s="282"/>
      <c r="X60" s="360"/>
      <c r="Y60" s="282"/>
      <c r="Z60" s="282"/>
      <c r="AA60" s="282"/>
      <c r="AB60" s="282">
        <v>32</v>
      </c>
      <c r="AC60" s="282"/>
      <c r="AD60" s="282"/>
      <c r="AE60" s="277"/>
      <c r="AF60" s="277"/>
      <c r="AG60" s="277"/>
      <c r="AH60" s="277"/>
      <c r="AI60" s="277"/>
      <c r="AJ60" s="277"/>
      <c r="AK60" s="277"/>
      <c r="AL60" s="277"/>
      <c r="AM60" s="277"/>
      <c r="AN60" s="531"/>
      <c r="AO60" s="295">
        <f t="shared" si="2"/>
        <v>42</v>
      </c>
      <c r="AP60" s="269">
        <f t="shared" si="3"/>
        <v>1</v>
      </c>
      <c r="AU60"/>
    </row>
    <row r="61" spans="1:47" ht="15.75" x14ac:dyDescent="0.25">
      <c r="A61" s="696" t="s">
        <v>379</v>
      </c>
      <c r="B61" s="165" t="s">
        <v>460</v>
      </c>
      <c r="C61" s="85" t="s">
        <v>1007</v>
      </c>
      <c r="D61" s="85" t="s">
        <v>114</v>
      </c>
      <c r="E61" s="265">
        <v>2014</v>
      </c>
      <c r="F61" s="265" t="s">
        <v>516</v>
      </c>
      <c r="G61" s="358"/>
      <c r="H61" s="278"/>
      <c r="I61" s="278"/>
      <c r="J61" s="278"/>
      <c r="K61" s="278"/>
      <c r="L61" s="278"/>
      <c r="M61" s="278"/>
      <c r="N61" s="278"/>
      <c r="O61" s="278"/>
      <c r="P61" s="342"/>
      <c r="Q61" s="278"/>
      <c r="R61" s="278"/>
      <c r="S61" s="342"/>
      <c r="T61" s="278"/>
      <c r="U61" s="280"/>
      <c r="V61" s="541"/>
      <c r="W61" s="278">
        <v>24</v>
      </c>
      <c r="X61" s="342"/>
      <c r="Y61" s="278"/>
      <c r="Z61" s="278"/>
      <c r="AA61" s="278"/>
      <c r="AB61" s="278"/>
      <c r="AC61" s="278"/>
      <c r="AD61" s="278"/>
      <c r="AE61" s="279"/>
      <c r="AF61" s="279"/>
      <c r="AG61" s="279"/>
      <c r="AH61" s="279"/>
      <c r="AI61" s="279"/>
      <c r="AJ61" s="279"/>
      <c r="AK61" s="279"/>
      <c r="AL61" s="279"/>
      <c r="AM61" s="279"/>
      <c r="AN61" s="532"/>
      <c r="AO61" s="295">
        <f t="shared" si="2"/>
        <v>34</v>
      </c>
      <c r="AP61" s="269">
        <f t="shared" si="3"/>
        <v>1</v>
      </c>
      <c r="AU61"/>
    </row>
    <row r="62" spans="1:47" ht="15.75" x14ac:dyDescent="0.25">
      <c r="A62" s="696" t="s">
        <v>380</v>
      </c>
      <c r="B62" s="166" t="s">
        <v>71</v>
      </c>
      <c r="C62" s="28" t="s">
        <v>124</v>
      </c>
      <c r="D62" s="28" t="s">
        <v>807</v>
      </c>
      <c r="E62" s="264">
        <v>2014</v>
      </c>
      <c r="F62" s="264" t="s">
        <v>515</v>
      </c>
      <c r="G62" s="358"/>
      <c r="H62" s="278"/>
      <c r="I62" s="278"/>
      <c r="J62" s="278"/>
      <c r="K62" s="278"/>
      <c r="L62" s="278"/>
      <c r="M62" s="278"/>
      <c r="N62" s="278"/>
      <c r="O62" s="278"/>
      <c r="P62" s="360"/>
      <c r="Q62" s="282"/>
      <c r="R62" s="282"/>
      <c r="S62" s="360"/>
      <c r="T62" s="282"/>
      <c r="U62" s="281"/>
      <c r="V62" s="494"/>
      <c r="W62" s="282"/>
      <c r="X62" s="360"/>
      <c r="Y62" s="282"/>
      <c r="Z62" s="282"/>
      <c r="AA62" s="282"/>
      <c r="AB62" s="282"/>
      <c r="AC62" s="282"/>
      <c r="AD62" s="282"/>
      <c r="AE62" s="277"/>
      <c r="AF62" s="277"/>
      <c r="AG62" s="277"/>
      <c r="AH62" s="277"/>
      <c r="AI62" s="277"/>
      <c r="AJ62" s="277"/>
      <c r="AK62" s="277"/>
      <c r="AL62" s="277"/>
      <c r="AM62" s="277"/>
      <c r="AN62" s="531">
        <v>30</v>
      </c>
      <c r="AO62" s="295">
        <f t="shared" si="2"/>
        <v>30</v>
      </c>
      <c r="AP62" s="269">
        <f t="shared" si="3"/>
        <v>3</v>
      </c>
      <c r="AU62"/>
    </row>
    <row r="63" spans="1:47" ht="15.75" x14ac:dyDescent="0.25">
      <c r="A63" s="982" t="s">
        <v>388</v>
      </c>
      <c r="B63" s="166" t="s">
        <v>131</v>
      </c>
      <c r="C63" s="28" t="s">
        <v>633</v>
      </c>
      <c r="D63" s="28" t="s">
        <v>128</v>
      </c>
      <c r="E63" s="264">
        <v>2014</v>
      </c>
      <c r="F63" s="264" t="s">
        <v>516</v>
      </c>
      <c r="G63" s="357"/>
      <c r="H63" s="282"/>
      <c r="I63" s="282"/>
      <c r="J63" s="282"/>
      <c r="K63" s="282"/>
      <c r="L63" s="282"/>
      <c r="M63" s="282"/>
      <c r="N63" s="282"/>
      <c r="O63" s="282"/>
      <c r="P63" s="360"/>
      <c r="Q63" s="282"/>
      <c r="R63" s="282"/>
      <c r="S63" s="360"/>
      <c r="T63" s="282"/>
      <c r="U63" s="281"/>
      <c r="V63" s="494"/>
      <c r="W63" s="282"/>
      <c r="X63" s="360"/>
      <c r="Y63" s="282"/>
      <c r="Z63" s="282"/>
      <c r="AA63" s="282">
        <v>19</v>
      </c>
      <c r="AB63" s="282"/>
      <c r="AC63" s="282"/>
      <c r="AD63" s="282"/>
      <c r="AE63" s="277"/>
      <c r="AF63" s="277"/>
      <c r="AG63" s="277"/>
      <c r="AH63" s="277"/>
      <c r="AI63" s="277"/>
      <c r="AJ63" s="277"/>
      <c r="AK63" s="277"/>
      <c r="AL63" s="277"/>
      <c r="AM63" s="277"/>
      <c r="AN63" s="531"/>
      <c r="AO63" s="295">
        <f t="shared" si="2"/>
        <v>29</v>
      </c>
      <c r="AP63" s="269">
        <f t="shared" si="3"/>
        <v>1</v>
      </c>
      <c r="AU63"/>
    </row>
    <row r="64" spans="1:47" ht="15.75" x14ac:dyDescent="0.25">
      <c r="A64" s="696" t="s">
        <v>389</v>
      </c>
      <c r="B64" s="166" t="s">
        <v>14</v>
      </c>
      <c r="C64" s="28" t="s">
        <v>82</v>
      </c>
      <c r="D64" s="28" t="s">
        <v>897</v>
      </c>
      <c r="E64" s="83">
        <v>2013</v>
      </c>
      <c r="F64" s="264" t="s">
        <v>516</v>
      </c>
      <c r="G64" s="357"/>
      <c r="H64" s="278"/>
      <c r="I64" s="278"/>
      <c r="J64" s="278"/>
      <c r="K64" s="278"/>
      <c r="L64" s="278"/>
      <c r="M64" s="278"/>
      <c r="N64" s="282"/>
      <c r="O64" s="278"/>
      <c r="P64" s="360"/>
      <c r="Q64" s="282"/>
      <c r="R64" s="282"/>
      <c r="S64" s="360"/>
      <c r="T64" s="282"/>
      <c r="U64" s="281"/>
      <c r="V64" s="494"/>
      <c r="W64" s="282"/>
      <c r="X64" s="360"/>
      <c r="Y64" s="282"/>
      <c r="Z64" s="282"/>
      <c r="AA64" s="282">
        <v>16</v>
      </c>
      <c r="AB64" s="282"/>
      <c r="AC64" s="282"/>
      <c r="AD64" s="282"/>
      <c r="AE64" s="277"/>
      <c r="AF64" s="277"/>
      <c r="AG64" s="277"/>
      <c r="AH64" s="277"/>
      <c r="AI64" s="277"/>
      <c r="AJ64" s="277"/>
      <c r="AK64" s="277"/>
      <c r="AL64" s="277"/>
      <c r="AM64" s="277"/>
      <c r="AN64" s="531"/>
      <c r="AO64" s="295">
        <f t="shared" si="2"/>
        <v>26</v>
      </c>
      <c r="AP64" s="269">
        <f t="shared" si="3"/>
        <v>1</v>
      </c>
      <c r="AU64"/>
    </row>
    <row r="65" spans="1:53" ht="15.75" x14ac:dyDescent="0.25">
      <c r="A65" s="696" t="s">
        <v>411</v>
      </c>
      <c r="B65" s="166" t="s">
        <v>920</v>
      </c>
      <c r="C65" s="28" t="s">
        <v>918</v>
      </c>
      <c r="D65" s="28" t="s">
        <v>138</v>
      </c>
      <c r="E65" s="83">
        <v>2014</v>
      </c>
      <c r="F65" s="264" t="s">
        <v>516</v>
      </c>
      <c r="G65" s="358"/>
      <c r="H65" s="278"/>
      <c r="I65" s="278"/>
      <c r="J65" s="278"/>
      <c r="K65" s="278"/>
      <c r="L65" s="278"/>
      <c r="M65" s="278"/>
      <c r="N65" s="278"/>
      <c r="O65" s="278"/>
      <c r="P65" s="360"/>
      <c r="Q65" s="282"/>
      <c r="R65" s="282"/>
      <c r="S65" s="360"/>
      <c r="T65" s="282"/>
      <c r="U65" s="281"/>
      <c r="V65" s="494"/>
      <c r="W65" s="282"/>
      <c r="X65" s="360"/>
      <c r="Y65" s="282"/>
      <c r="Z65" s="282"/>
      <c r="AA65" s="282">
        <v>13</v>
      </c>
      <c r="AB65" s="282"/>
      <c r="AC65" s="282"/>
      <c r="AD65" s="282"/>
      <c r="AE65" s="277"/>
      <c r="AF65" s="277"/>
      <c r="AG65" s="277"/>
      <c r="AH65" s="277"/>
      <c r="AI65" s="277"/>
      <c r="AJ65" s="277"/>
      <c r="AK65" s="277"/>
      <c r="AL65" s="277"/>
      <c r="AM65" s="277"/>
      <c r="AN65" s="531"/>
      <c r="AO65" s="295">
        <f t="shared" si="2"/>
        <v>23</v>
      </c>
      <c r="AP65" s="269">
        <f t="shared" si="3"/>
        <v>1</v>
      </c>
      <c r="AU65"/>
    </row>
    <row r="66" spans="1:53" ht="17.25" customHeight="1" thickBot="1" x14ac:dyDescent="0.3">
      <c r="A66" s="1907" t="s">
        <v>412</v>
      </c>
      <c r="B66" s="733" t="s">
        <v>703</v>
      </c>
      <c r="C66" s="247" t="s">
        <v>752</v>
      </c>
      <c r="D66" s="247" t="s">
        <v>138</v>
      </c>
      <c r="E66" s="284">
        <v>2014</v>
      </c>
      <c r="F66" s="1956" t="s">
        <v>516</v>
      </c>
      <c r="G66" s="363"/>
      <c r="H66" s="246"/>
      <c r="I66" s="246"/>
      <c r="J66" s="731"/>
      <c r="K66" s="246"/>
      <c r="L66" s="246"/>
      <c r="M66" s="246"/>
      <c r="N66" s="246"/>
      <c r="O66" s="246"/>
      <c r="P66" s="268"/>
      <c r="Q66" s="1901"/>
      <c r="R66" s="1901"/>
      <c r="S66" s="1900"/>
      <c r="T66" s="1901"/>
      <c r="U66" s="1068"/>
      <c r="V66" s="1902"/>
      <c r="W66" s="1901"/>
      <c r="X66" s="1900"/>
      <c r="Y66" s="1901"/>
      <c r="Z66" s="1901"/>
      <c r="AA66" s="1901"/>
      <c r="AB66" s="1901"/>
      <c r="AC66" s="1901"/>
      <c r="AD66" s="1901"/>
      <c r="AE66" s="1898"/>
      <c r="AF66" s="1898"/>
      <c r="AG66" s="1898"/>
      <c r="AH66" s="1898"/>
      <c r="AI66" s="1898"/>
      <c r="AJ66" s="1898"/>
      <c r="AK66" s="1898"/>
      <c r="AL66" s="1898"/>
      <c r="AM66" s="1898"/>
      <c r="AN66" s="547">
        <v>20</v>
      </c>
      <c r="AO66" s="744">
        <f t="shared" si="2"/>
        <v>20</v>
      </c>
      <c r="AP66" s="1496">
        <f t="shared" si="3"/>
        <v>2</v>
      </c>
      <c r="AU66"/>
    </row>
    <row r="67" spans="1:53" ht="15.75" hidden="1" x14ac:dyDescent="0.25">
      <c r="A67" s="982" t="s">
        <v>413</v>
      </c>
      <c r="B67" s="300" t="s">
        <v>376</v>
      </c>
      <c r="C67" s="301" t="s">
        <v>684</v>
      </c>
      <c r="D67" s="301" t="s">
        <v>678</v>
      </c>
      <c r="E67" s="302">
        <v>2014</v>
      </c>
      <c r="F67" s="302" t="s">
        <v>515</v>
      </c>
      <c r="G67" s="362"/>
      <c r="H67" s="1903"/>
      <c r="I67" s="1903"/>
      <c r="J67" s="1903"/>
      <c r="K67" s="1903"/>
      <c r="L67" s="1903"/>
      <c r="M67" s="1903"/>
      <c r="N67" s="1903"/>
      <c r="O67" s="1903"/>
      <c r="P67" s="1904"/>
      <c r="Q67" s="1903"/>
      <c r="R67" s="1903"/>
      <c r="S67" s="1904"/>
      <c r="T67" s="1903"/>
      <c r="U67" s="1905"/>
      <c r="V67" s="98"/>
      <c r="W67" s="1903"/>
      <c r="X67" s="1904"/>
      <c r="Y67" s="1903"/>
      <c r="Z67" s="1903"/>
      <c r="AA67" s="1903"/>
      <c r="AB67" s="1903"/>
      <c r="AC67" s="1903"/>
      <c r="AD67" s="1903"/>
      <c r="AE67" s="1702"/>
      <c r="AF67" s="1702"/>
      <c r="AG67" s="1702"/>
      <c r="AH67" s="1702"/>
      <c r="AI67" s="1702"/>
      <c r="AJ67" s="1702"/>
      <c r="AK67" s="1702"/>
      <c r="AL67" s="1702"/>
      <c r="AM67" s="1702"/>
      <c r="AN67" s="1906"/>
      <c r="AO67" s="1581">
        <f t="shared" ref="AO67:AO68" si="4">SUM(G67:AM67)+(AP67*10)</f>
        <v>0</v>
      </c>
      <c r="AP67" s="546">
        <f t="shared" ref="AP67:AP68" si="5">COUNTA(G67:AM67)+(AN67/10)</f>
        <v>0</v>
      </c>
      <c r="AR67" s="473"/>
      <c r="AU67"/>
    </row>
    <row r="68" spans="1:53" ht="16.5" hidden="1" thickBot="1" x14ac:dyDescent="0.3">
      <c r="A68" s="696" t="s">
        <v>414</v>
      </c>
      <c r="B68" s="733" t="s">
        <v>131</v>
      </c>
      <c r="C68" s="247" t="s">
        <v>79</v>
      </c>
      <c r="D68" s="247" t="s">
        <v>83</v>
      </c>
      <c r="E68" s="284">
        <v>2013</v>
      </c>
      <c r="F68" s="284" t="s">
        <v>516</v>
      </c>
      <c r="G68" s="363"/>
      <c r="H68" s="246"/>
      <c r="I68" s="246"/>
      <c r="J68" s="731"/>
      <c r="K68" s="246"/>
      <c r="L68" s="246"/>
      <c r="M68" s="246"/>
      <c r="N68" s="246"/>
      <c r="O68" s="246"/>
      <c r="P68" s="268"/>
      <c r="Q68" s="246"/>
      <c r="R68" s="246"/>
      <c r="S68" s="268"/>
      <c r="T68" s="246"/>
      <c r="U68" s="732"/>
      <c r="V68" s="1158"/>
      <c r="W68" s="246"/>
      <c r="X68" s="268"/>
      <c r="Y68" s="246"/>
      <c r="Z68" s="246"/>
      <c r="AA68" s="246"/>
      <c r="AB68" s="246"/>
      <c r="AC68" s="246"/>
      <c r="AD68" s="246"/>
      <c r="AE68" s="284"/>
      <c r="AF68" s="284"/>
      <c r="AG68" s="284"/>
      <c r="AH68" s="284"/>
      <c r="AI68" s="284"/>
      <c r="AJ68" s="284"/>
      <c r="AK68" s="284"/>
      <c r="AL68" s="284"/>
      <c r="AM68" s="284"/>
      <c r="AN68" s="547"/>
      <c r="AO68" s="295">
        <f t="shared" si="4"/>
        <v>0</v>
      </c>
      <c r="AP68" s="269">
        <f t="shared" si="5"/>
        <v>0</v>
      </c>
      <c r="AR68" s="473"/>
      <c r="AU68"/>
    </row>
    <row r="69" spans="1:53" ht="15.75" thickBot="1" x14ac:dyDescent="0.3">
      <c r="B69" s="3"/>
      <c r="C69" s="270" t="s">
        <v>2</v>
      </c>
      <c r="D69" s="271"/>
      <c r="E69" s="285"/>
      <c r="F69" s="797"/>
      <c r="G69" s="370">
        <f t="shared" ref="G69:AP69" si="6">SUM(G5:G68)</f>
        <v>457</v>
      </c>
      <c r="H69" s="263">
        <f t="shared" si="6"/>
        <v>194</v>
      </c>
      <c r="I69" s="263">
        <f t="shared" si="6"/>
        <v>401</v>
      </c>
      <c r="J69" s="263">
        <f t="shared" si="6"/>
        <v>0</v>
      </c>
      <c r="K69" s="263">
        <f t="shared" si="6"/>
        <v>1370</v>
      </c>
      <c r="L69" s="263">
        <f t="shared" si="6"/>
        <v>497</v>
      </c>
      <c r="M69" s="263">
        <f t="shared" si="6"/>
        <v>221</v>
      </c>
      <c r="N69" s="263">
        <f t="shared" si="6"/>
        <v>1667</v>
      </c>
      <c r="O69" s="263">
        <f t="shared" si="6"/>
        <v>308</v>
      </c>
      <c r="P69" s="286">
        <f t="shared" si="6"/>
        <v>1450</v>
      </c>
      <c r="Q69" s="263">
        <f t="shared" si="6"/>
        <v>683</v>
      </c>
      <c r="R69" s="263">
        <f t="shared" si="6"/>
        <v>292</v>
      </c>
      <c r="S69" s="286">
        <f>SUM(S5:S68)</f>
        <v>628</v>
      </c>
      <c r="T69" s="263">
        <f t="shared" si="6"/>
        <v>225</v>
      </c>
      <c r="U69" s="1319">
        <f>SUM(U5:U68)</f>
        <v>351</v>
      </c>
      <c r="V69" s="798">
        <f t="shared" si="6"/>
        <v>1831</v>
      </c>
      <c r="W69" s="263">
        <f t="shared" si="6"/>
        <v>1876</v>
      </c>
      <c r="X69" s="263">
        <f t="shared" si="6"/>
        <v>197</v>
      </c>
      <c r="Y69" s="263">
        <f t="shared" si="6"/>
        <v>1975</v>
      </c>
      <c r="Z69" s="263">
        <f t="shared" si="6"/>
        <v>313</v>
      </c>
      <c r="AA69" s="263">
        <f t="shared" si="6"/>
        <v>1686</v>
      </c>
      <c r="AB69" s="263">
        <f t="shared" si="6"/>
        <v>220</v>
      </c>
      <c r="AC69" s="263">
        <f t="shared" si="6"/>
        <v>1860</v>
      </c>
      <c r="AD69" s="263">
        <f t="shared" si="6"/>
        <v>0</v>
      </c>
      <c r="AE69" s="263">
        <f t="shared" si="6"/>
        <v>0</v>
      </c>
      <c r="AF69" s="263">
        <f t="shared" si="6"/>
        <v>0</v>
      </c>
      <c r="AG69" s="263">
        <f t="shared" si="6"/>
        <v>0</v>
      </c>
      <c r="AH69" s="263">
        <f t="shared" si="6"/>
        <v>0</v>
      </c>
      <c r="AI69" s="263">
        <f t="shared" si="6"/>
        <v>0</v>
      </c>
      <c r="AJ69" s="263">
        <f t="shared" si="6"/>
        <v>0</v>
      </c>
      <c r="AK69" s="263">
        <f t="shared" si="6"/>
        <v>0</v>
      </c>
      <c r="AL69" s="263">
        <f t="shared" si="6"/>
        <v>0</v>
      </c>
      <c r="AM69" s="263">
        <f>SUM(AM5:AM68)</f>
        <v>0</v>
      </c>
      <c r="AN69" s="533">
        <f t="shared" si="6"/>
        <v>290</v>
      </c>
      <c r="AO69" s="798">
        <f t="shared" si="6"/>
        <v>21402</v>
      </c>
      <c r="AP69" s="799">
        <f t="shared" si="6"/>
        <v>270</v>
      </c>
      <c r="AU69"/>
    </row>
    <row r="70" spans="1:53" ht="32.25" customHeight="1" x14ac:dyDescent="0.25">
      <c r="G70" s="703" t="s">
        <v>811</v>
      </c>
      <c r="H70" s="745" t="s">
        <v>530</v>
      </c>
      <c r="I70" s="704" t="s">
        <v>812</v>
      </c>
      <c r="J70" s="705" t="s">
        <v>350</v>
      </c>
      <c r="K70" s="707" t="s">
        <v>348</v>
      </c>
      <c r="L70" s="708" t="s">
        <v>811</v>
      </c>
      <c r="M70" s="745" t="s">
        <v>530</v>
      </c>
      <c r="N70" s="707" t="s">
        <v>348</v>
      </c>
      <c r="O70" s="704" t="s">
        <v>818</v>
      </c>
      <c r="P70" s="707" t="s">
        <v>348</v>
      </c>
      <c r="Q70" s="708" t="s">
        <v>811</v>
      </c>
      <c r="R70" s="745" t="s">
        <v>530</v>
      </c>
      <c r="S70" s="1314" t="s">
        <v>811</v>
      </c>
      <c r="T70" s="745" t="s">
        <v>530</v>
      </c>
      <c r="U70" s="710" t="s">
        <v>818</v>
      </c>
      <c r="V70" s="15" t="s">
        <v>348</v>
      </c>
      <c r="W70" s="1336" t="s">
        <v>811</v>
      </c>
      <c r="X70" s="1340" t="s">
        <v>530</v>
      </c>
      <c r="Y70" s="15" t="s">
        <v>348</v>
      </c>
      <c r="Z70" s="1335" t="s">
        <v>812</v>
      </c>
      <c r="AA70" s="1336" t="s">
        <v>811</v>
      </c>
      <c r="AB70" s="1337" t="s">
        <v>530</v>
      </c>
      <c r="AC70" s="1331" t="s">
        <v>1077</v>
      </c>
      <c r="AD70" s="1423" t="s">
        <v>1062</v>
      </c>
      <c r="AE70" s="709" t="s">
        <v>1064</v>
      </c>
      <c r="AF70" s="1442" t="s">
        <v>1065</v>
      </c>
      <c r="AG70" s="1331" t="s">
        <v>1067</v>
      </c>
      <c r="AH70" s="1707" t="s">
        <v>811</v>
      </c>
      <c r="AI70" s="1708" t="s">
        <v>530</v>
      </c>
      <c r="AJ70" s="704" t="s">
        <v>812</v>
      </c>
      <c r="AK70" s="709" t="s">
        <v>1072</v>
      </c>
      <c r="AL70" s="1331" t="s">
        <v>1073</v>
      </c>
      <c r="AM70" s="1709" t="s">
        <v>1074</v>
      </c>
      <c r="AN70" s="529" t="s">
        <v>744</v>
      </c>
      <c r="AO70" s="6"/>
      <c r="AP70" s="14"/>
    </row>
    <row r="71" spans="1:53" ht="48.75" customHeight="1" thickBot="1" x14ac:dyDescent="0.3">
      <c r="G71" s="698" t="s">
        <v>810</v>
      </c>
      <c r="H71" s="746" t="s">
        <v>810</v>
      </c>
      <c r="I71" s="697" t="s">
        <v>813</v>
      </c>
      <c r="J71" s="30" t="s">
        <v>814</v>
      </c>
      <c r="K71" s="167" t="s">
        <v>876</v>
      </c>
      <c r="L71" s="701" t="s">
        <v>815</v>
      </c>
      <c r="M71" s="746" t="s">
        <v>815</v>
      </c>
      <c r="N71" s="167" t="s">
        <v>816</v>
      </c>
      <c r="O71" s="697" t="s">
        <v>825</v>
      </c>
      <c r="P71" s="167" t="s">
        <v>819</v>
      </c>
      <c r="Q71" s="701" t="s">
        <v>922</v>
      </c>
      <c r="R71" s="746" t="s">
        <v>922</v>
      </c>
      <c r="S71" s="1315" t="s">
        <v>820</v>
      </c>
      <c r="T71" s="746" t="s">
        <v>820</v>
      </c>
      <c r="U71" s="702" t="s">
        <v>822</v>
      </c>
      <c r="V71" s="1334" t="s">
        <v>950</v>
      </c>
      <c r="W71" s="1332" t="s">
        <v>949</v>
      </c>
      <c r="X71" s="1333" t="s">
        <v>962</v>
      </c>
      <c r="Y71" s="167" t="s">
        <v>951</v>
      </c>
      <c r="Z71" s="1339" t="s">
        <v>956</v>
      </c>
      <c r="AA71" s="1332" t="s">
        <v>957</v>
      </c>
      <c r="AB71" s="1333" t="s">
        <v>957</v>
      </c>
      <c r="AC71" s="1433" t="s">
        <v>1078</v>
      </c>
      <c r="AD71" s="1435" t="s">
        <v>1063</v>
      </c>
      <c r="AE71" s="1328" t="s">
        <v>1063</v>
      </c>
      <c r="AF71" s="1706" t="s">
        <v>1066</v>
      </c>
      <c r="AG71" s="1433" t="s">
        <v>1068</v>
      </c>
      <c r="AH71" s="1435" t="s">
        <v>959</v>
      </c>
      <c r="AI71" s="1432" t="s">
        <v>959</v>
      </c>
      <c r="AJ71" s="1433" t="s">
        <v>1069</v>
      </c>
      <c r="AK71" s="1328" t="s">
        <v>1071</v>
      </c>
      <c r="AL71" s="1433" t="s">
        <v>960</v>
      </c>
      <c r="AM71" s="1710" t="s">
        <v>961</v>
      </c>
      <c r="AN71" s="530" t="s">
        <v>770</v>
      </c>
      <c r="AO71" s="6"/>
      <c r="AP71" s="6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</row>
    <row r="72" spans="1:53" x14ac:dyDescent="0.25">
      <c r="P72" s="7"/>
      <c r="Q72" s="7"/>
      <c r="R72" s="7"/>
      <c r="S72" s="7"/>
      <c r="T72" s="7"/>
      <c r="U72" s="7"/>
      <c r="AN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</row>
    <row r="73" spans="1:53" x14ac:dyDescent="0.25">
      <c r="L73" s="7"/>
      <c r="M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</row>
    <row r="74" spans="1:53" x14ac:dyDescent="0.25">
      <c r="N74" s="6"/>
      <c r="O74" s="6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</row>
    <row r="75" spans="1:53" x14ac:dyDescent="0.25">
      <c r="N75" s="6"/>
      <c r="O75" s="6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</row>
    <row r="76" spans="1:53" x14ac:dyDescent="0.25">
      <c r="L76" s="7"/>
      <c r="M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</row>
    <row r="77" spans="1:53" x14ac:dyDescent="0.25"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</row>
    <row r="78" spans="1:53" x14ac:dyDescent="0.25"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</row>
    <row r="79" spans="1:53" x14ac:dyDescent="0.25"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</row>
    <row r="80" spans="1:53" x14ac:dyDescent="0.25"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</row>
    <row r="81" spans="16:53" x14ac:dyDescent="0.25"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</row>
    <row r="82" spans="16:53" x14ac:dyDescent="0.25"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</row>
    <row r="83" spans="16:53" x14ac:dyDescent="0.25"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</row>
    <row r="84" spans="16:53" x14ac:dyDescent="0.25"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</row>
    <row r="85" spans="16:53" x14ac:dyDescent="0.25"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</row>
    <row r="86" spans="16:53" x14ac:dyDescent="0.25"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</row>
    <row r="87" spans="16:53" x14ac:dyDescent="0.25"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</row>
    <row r="88" spans="16:53" x14ac:dyDescent="0.25"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</row>
    <row r="89" spans="16:53" x14ac:dyDescent="0.25"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</row>
    <row r="90" spans="16:53" x14ac:dyDescent="0.25"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</row>
    <row r="91" spans="16:53" x14ac:dyDescent="0.25"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</row>
    <row r="92" spans="16:53" x14ac:dyDescent="0.25">
      <c r="AW92" s="3"/>
      <c r="AY92" s="3"/>
      <c r="BA92" s="3"/>
    </row>
  </sheetData>
  <sortState xmlns:xlrd2="http://schemas.microsoft.com/office/spreadsheetml/2017/richdata2" ref="B5:AP66">
    <sortCondition descending="1" ref="AO5:AO66"/>
  </sortState>
  <phoneticPr fontId="19" type="noConversion"/>
  <pageMargins left="0.23622047244094491" right="0.23622047244094491" top="0.74803149606299213" bottom="0.74803149606299213" header="0.31496062992125984" footer="0.31496062992125984"/>
  <pageSetup paperSize="9" scale="70" orientation="landscape" r:id="rId1"/>
  <rowBreaks count="1" manualBreakCount="1">
    <brk id="7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O101"/>
  <sheetViews>
    <sheetView zoomScaleNormal="100" zoomScaleSheetLayoutView="75" workbookViewId="0">
      <selection activeCell="W1" sqref="R1:W1"/>
    </sheetView>
  </sheetViews>
  <sheetFormatPr defaultRowHeight="15" x14ac:dyDescent="0.25"/>
  <cols>
    <col min="1" max="1" width="5.5703125" customWidth="1"/>
    <col min="2" max="2" width="15.5703125" customWidth="1"/>
    <col min="3" max="3" width="14" customWidth="1"/>
    <col min="4" max="4" width="11.140625" customWidth="1"/>
    <col min="5" max="5" width="7.42578125" customWidth="1"/>
    <col min="6" max="6" width="3.42578125" style="7" customWidth="1"/>
    <col min="7" max="7" width="5.140625" style="7" customWidth="1"/>
    <col min="8" max="8" width="6.5703125" style="7" customWidth="1"/>
    <col min="9" max="9" width="6.5703125" style="6" customWidth="1"/>
    <col min="10" max="12" width="6.5703125" style="7" customWidth="1"/>
    <col min="13" max="13" width="6.5703125" style="6" customWidth="1"/>
    <col min="14" max="15" width="6.5703125" style="7" customWidth="1"/>
    <col min="16" max="16" width="5.5703125" style="7" bestFit="1" customWidth="1"/>
    <col min="17" max="18" width="5.85546875" style="7" customWidth="1"/>
    <col min="19" max="19" width="5.42578125" style="7" bestFit="1" customWidth="1"/>
    <col min="20" max="20" width="6.7109375" style="7" customWidth="1"/>
    <col min="21" max="21" width="4.85546875" style="7" bestFit="1" customWidth="1"/>
    <col min="22" max="22" width="5.5703125" style="7" customWidth="1"/>
    <col min="23" max="23" width="5.28515625" style="7" customWidth="1"/>
    <col min="24" max="25" width="4.5703125" style="7" bestFit="1" customWidth="1"/>
    <col min="26" max="26" width="5.140625" style="7" bestFit="1" customWidth="1"/>
    <col min="27" max="27" width="4.140625" style="7" customWidth="1"/>
    <col min="28" max="28" width="4.7109375" style="7" bestFit="1" customWidth="1"/>
    <col min="29" max="30" width="5.28515625" style="7" bestFit="1" customWidth="1"/>
    <col min="31" max="31" width="5.5703125" style="7" bestFit="1" customWidth="1"/>
    <col min="32" max="32" width="8.85546875" customWidth="1"/>
    <col min="33" max="33" width="5.7109375" style="7" customWidth="1"/>
    <col min="34" max="34" width="4.5703125" customWidth="1"/>
    <col min="35" max="35" width="6.28515625" customWidth="1"/>
    <col min="36" max="36" width="9.42578125" customWidth="1"/>
  </cols>
  <sheetData>
    <row r="1" spans="1:33" ht="18.75" customHeight="1" thickBot="1" x14ac:dyDescent="0.3">
      <c r="A1" s="2"/>
      <c r="B1" s="97"/>
      <c r="C1" s="97"/>
      <c r="D1" s="97" t="s">
        <v>529</v>
      </c>
      <c r="E1" s="97"/>
      <c r="G1" s="345">
        <v>2</v>
      </c>
      <c r="H1" s="345">
        <v>3</v>
      </c>
      <c r="I1" s="345">
        <v>4</v>
      </c>
      <c r="J1" s="345">
        <v>8</v>
      </c>
      <c r="K1" s="345">
        <v>11</v>
      </c>
      <c r="L1" s="345">
        <v>12</v>
      </c>
      <c r="M1" s="345">
        <v>16</v>
      </c>
      <c r="N1" s="345">
        <v>18</v>
      </c>
      <c r="O1" s="345">
        <v>19</v>
      </c>
      <c r="P1" s="345">
        <v>20</v>
      </c>
      <c r="Q1" s="345">
        <v>24</v>
      </c>
      <c r="R1" s="345">
        <v>25</v>
      </c>
      <c r="S1" s="345">
        <v>28</v>
      </c>
      <c r="T1" s="345">
        <v>30</v>
      </c>
      <c r="U1" s="345">
        <v>31</v>
      </c>
      <c r="V1" s="345">
        <v>32</v>
      </c>
      <c r="W1" s="345">
        <v>34</v>
      </c>
      <c r="X1" s="2">
        <v>36</v>
      </c>
      <c r="Y1" s="2">
        <v>37</v>
      </c>
      <c r="Z1" s="2">
        <v>38</v>
      </c>
      <c r="AA1" s="2">
        <v>40</v>
      </c>
      <c r="AB1" s="2">
        <v>42</v>
      </c>
      <c r="AC1" s="2">
        <v>43</v>
      </c>
      <c r="AD1" s="2"/>
      <c r="AE1" s="2"/>
      <c r="AF1" s="3"/>
    </row>
    <row r="2" spans="1:33" ht="40.5" customHeight="1" thickBot="1" x14ac:dyDescent="0.3">
      <c r="A2" s="2"/>
      <c r="B2" s="984" t="s">
        <v>163</v>
      </c>
      <c r="C2" s="972"/>
      <c r="D2" s="972"/>
      <c r="E2" s="972"/>
      <c r="F2" s="2"/>
      <c r="G2" s="1286" t="s">
        <v>530</v>
      </c>
      <c r="H2" s="704" t="s">
        <v>812</v>
      </c>
      <c r="I2" s="705" t="s">
        <v>350</v>
      </c>
      <c r="J2" s="745" t="s">
        <v>530</v>
      </c>
      <c r="K2" s="705" t="s">
        <v>350</v>
      </c>
      <c r="L2" s="704" t="s">
        <v>818</v>
      </c>
      <c r="M2" s="745" t="s">
        <v>923</v>
      </c>
      <c r="N2" s="745" t="s">
        <v>530</v>
      </c>
      <c r="O2" s="705" t="s">
        <v>350</v>
      </c>
      <c r="P2" s="710" t="s">
        <v>818</v>
      </c>
      <c r="Q2" s="1337" t="s">
        <v>530</v>
      </c>
      <c r="R2" s="352" t="s">
        <v>954</v>
      </c>
      <c r="S2" s="1335" t="s">
        <v>812</v>
      </c>
      <c r="T2" s="1337" t="s">
        <v>530</v>
      </c>
      <c r="U2" s="352" t="s">
        <v>954</v>
      </c>
      <c r="V2" s="1714" t="s">
        <v>1075</v>
      </c>
      <c r="W2" s="1338" t="s">
        <v>1077</v>
      </c>
      <c r="X2" s="352" t="s">
        <v>1064</v>
      </c>
      <c r="Y2" s="1714" t="s">
        <v>1065</v>
      </c>
      <c r="Z2" s="1338" t="s">
        <v>1067</v>
      </c>
      <c r="AA2" s="1340" t="s">
        <v>530</v>
      </c>
      <c r="AB2" s="1335" t="s">
        <v>812</v>
      </c>
      <c r="AC2" s="352" t="s">
        <v>1072</v>
      </c>
      <c r="AD2" s="1338" t="s">
        <v>1073</v>
      </c>
      <c r="AE2" s="529" t="s">
        <v>744</v>
      </c>
      <c r="AF2" s="1503"/>
    </row>
    <row r="3" spans="1:33" ht="48" customHeight="1" thickBot="1" x14ac:dyDescent="0.3">
      <c r="A3" s="27" t="s">
        <v>3</v>
      </c>
      <c r="B3" s="891" t="s">
        <v>4</v>
      </c>
      <c r="C3" s="195" t="s">
        <v>40</v>
      </c>
      <c r="D3" s="892" t="s">
        <v>41</v>
      </c>
      <c r="E3" s="888" t="s">
        <v>458</v>
      </c>
      <c r="F3" s="888" t="s">
        <v>537</v>
      </c>
      <c r="G3" s="1223" t="s">
        <v>810</v>
      </c>
      <c r="H3" s="985" t="s">
        <v>813</v>
      </c>
      <c r="I3" s="986" t="s">
        <v>814</v>
      </c>
      <c r="J3" s="1222" t="s">
        <v>815</v>
      </c>
      <c r="K3" s="986" t="s">
        <v>817</v>
      </c>
      <c r="L3" s="985" t="s">
        <v>825</v>
      </c>
      <c r="M3" s="1222" t="s">
        <v>922</v>
      </c>
      <c r="N3" s="1222" t="s">
        <v>820</v>
      </c>
      <c r="O3" s="986" t="s">
        <v>821</v>
      </c>
      <c r="P3" s="987" t="s">
        <v>822</v>
      </c>
      <c r="Q3" s="1333" t="s">
        <v>949</v>
      </c>
      <c r="R3" s="30" t="s">
        <v>952</v>
      </c>
      <c r="S3" s="1339" t="s">
        <v>956</v>
      </c>
      <c r="T3" s="1333" t="s">
        <v>957</v>
      </c>
      <c r="U3" s="30" t="s">
        <v>958</v>
      </c>
      <c r="V3" s="353" t="s">
        <v>1076</v>
      </c>
      <c r="W3" s="697" t="s">
        <v>1078</v>
      </c>
      <c r="X3" s="30" t="s">
        <v>1063</v>
      </c>
      <c r="Y3" s="353" t="s">
        <v>1066</v>
      </c>
      <c r="Z3" s="697" t="s">
        <v>1068</v>
      </c>
      <c r="AA3" s="746" t="s">
        <v>959</v>
      </c>
      <c r="AB3" s="697" t="s">
        <v>1069</v>
      </c>
      <c r="AC3" s="30" t="s">
        <v>1071</v>
      </c>
      <c r="AD3" s="697" t="s">
        <v>960</v>
      </c>
      <c r="AE3" s="1501" t="s">
        <v>770</v>
      </c>
      <c r="AF3" s="1504" t="s">
        <v>459</v>
      </c>
      <c r="AG3" s="1502" t="s">
        <v>385</v>
      </c>
    </row>
    <row r="4" spans="1:33" ht="15.75" x14ac:dyDescent="0.25">
      <c r="A4" s="942" t="s">
        <v>31</v>
      </c>
      <c r="B4" s="1150" t="s">
        <v>13</v>
      </c>
      <c r="C4" s="1151" t="s">
        <v>116</v>
      </c>
      <c r="D4" s="1151" t="s">
        <v>117</v>
      </c>
      <c r="E4" s="1152">
        <v>2011</v>
      </c>
      <c r="F4" s="1165" t="s">
        <v>515</v>
      </c>
      <c r="G4" s="1154"/>
      <c r="H4" s="1156">
        <v>200</v>
      </c>
      <c r="I4" s="1156">
        <v>105</v>
      </c>
      <c r="J4" s="1156"/>
      <c r="K4" s="1156">
        <v>125</v>
      </c>
      <c r="L4" s="1156">
        <v>200</v>
      </c>
      <c r="M4" s="1156"/>
      <c r="N4" s="1156"/>
      <c r="O4" s="1156">
        <v>200</v>
      </c>
      <c r="P4" s="1321">
        <v>170</v>
      </c>
      <c r="Q4" s="1155">
        <v>200</v>
      </c>
      <c r="R4" s="1155">
        <v>150</v>
      </c>
      <c r="S4" s="1155">
        <v>200</v>
      </c>
      <c r="T4" s="1155">
        <v>200</v>
      </c>
      <c r="U4" s="1155">
        <v>115</v>
      </c>
      <c r="V4" s="1156">
        <v>130</v>
      </c>
      <c r="W4" s="1156">
        <v>230</v>
      </c>
      <c r="X4" s="1156"/>
      <c r="Y4" s="1156"/>
      <c r="Z4" s="1156"/>
      <c r="AA4" s="1156"/>
      <c r="AB4" s="1156"/>
      <c r="AC4" s="1156"/>
      <c r="AD4" s="1415"/>
      <c r="AE4" s="1165">
        <v>30</v>
      </c>
      <c r="AF4" s="1805">
        <f t="shared" ref="AF4:AF35" si="0">SUM(G4:AC4)+(AG4*10)</f>
        <v>2385</v>
      </c>
      <c r="AG4" s="1806">
        <f t="shared" ref="AG4:AG35" si="1">COUNTA(G4:AC4)+(AE4/10)</f>
        <v>16</v>
      </c>
    </row>
    <row r="5" spans="1:33" ht="15.75" x14ac:dyDescent="0.25">
      <c r="A5" s="944" t="s">
        <v>32</v>
      </c>
      <c r="B5" s="1077" t="s">
        <v>11</v>
      </c>
      <c r="C5" s="1078" t="s">
        <v>165</v>
      </c>
      <c r="D5" s="1078" t="s">
        <v>83</v>
      </c>
      <c r="E5" s="1800">
        <v>2012</v>
      </c>
      <c r="F5" s="1801" t="s">
        <v>515</v>
      </c>
      <c r="G5" s="1163"/>
      <c r="H5" s="1079">
        <v>75</v>
      </c>
      <c r="I5" s="1079">
        <v>100</v>
      </c>
      <c r="J5" s="1079">
        <v>53</v>
      </c>
      <c r="K5" s="1079">
        <v>75</v>
      </c>
      <c r="L5" s="1079">
        <v>105</v>
      </c>
      <c r="M5" s="1079">
        <v>63</v>
      </c>
      <c r="N5" s="1079"/>
      <c r="O5" s="1079">
        <v>80</v>
      </c>
      <c r="P5" s="1802">
        <v>105</v>
      </c>
      <c r="Q5" s="1803">
        <v>135</v>
      </c>
      <c r="R5" s="1803">
        <v>100</v>
      </c>
      <c r="S5" s="1803">
        <v>135</v>
      </c>
      <c r="T5" s="1803">
        <v>170</v>
      </c>
      <c r="U5" s="1803"/>
      <c r="V5" s="1079"/>
      <c r="W5" s="1079">
        <v>180</v>
      </c>
      <c r="X5" s="1079"/>
      <c r="Y5" s="1079"/>
      <c r="Z5" s="1079"/>
      <c r="AA5" s="1079"/>
      <c r="AB5" s="1079"/>
      <c r="AC5" s="1079"/>
      <c r="AD5" s="1804"/>
      <c r="AE5" s="1801">
        <v>60</v>
      </c>
      <c r="AF5" s="943">
        <f t="shared" si="0"/>
        <v>1566</v>
      </c>
      <c r="AG5" s="1492">
        <f t="shared" si="1"/>
        <v>19</v>
      </c>
    </row>
    <row r="6" spans="1:33" ht="15.75" x14ac:dyDescent="0.25">
      <c r="A6" s="944" t="s">
        <v>33</v>
      </c>
      <c r="B6" s="1703" t="s">
        <v>11</v>
      </c>
      <c r="C6" s="1490" t="s">
        <v>848</v>
      </c>
      <c r="D6" s="1490" t="s">
        <v>433</v>
      </c>
      <c r="E6" s="1081">
        <v>2012</v>
      </c>
      <c r="F6" s="954" t="s">
        <v>515</v>
      </c>
      <c r="G6" s="1491"/>
      <c r="H6" s="956">
        <v>115</v>
      </c>
      <c r="I6" s="956">
        <v>75</v>
      </c>
      <c r="J6" s="956"/>
      <c r="K6" s="956">
        <v>85</v>
      </c>
      <c r="L6" s="956">
        <v>125</v>
      </c>
      <c r="M6" s="956"/>
      <c r="N6" s="956"/>
      <c r="O6" s="956">
        <v>105</v>
      </c>
      <c r="P6" s="1492">
        <v>85</v>
      </c>
      <c r="Q6" s="955">
        <v>115</v>
      </c>
      <c r="R6" s="955">
        <v>115</v>
      </c>
      <c r="S6" s="955">
        <v>125</v>
      </c>
      <c r="T6" s="955">
        <v>115</v>
      </c>
      <c r="U6" s="955">
        <v>125</v>
      </c>
      <c r="V6" s="956">
        <v>210</v>
      </c>
      <c r="W6" s="956">
        <v>230</v>
      </c>
      <c r="X6" s="956"/>
      <c r="Y6" s="956"/>
      <c r="Z6" s="956"/>
      <c r="AA6" s="956"/>
      <c r="AB6" s="956"/>
      <c r="AC6" s="956"/>
      <c r="AD6" s="966"/>
      <c r="AE6" s="954">
        <v>40</v>
      </c>
      <c r="AF6" s="943">
        <f t="shared" si="0"/>
        <v>1795</v>
      </c>
      <c r="AG6" s="1807">
        <f t="shared" si="1"/>
        <v>17</v>
      </c>
    </row>
    <row r="7" spans="1:33" ht="15.75" x14ac:dyDescent="0.25">
      <c r="A7" s="176" t="s">
        <v>34</v>
      </c>
      <c r="B7" s="166" t="s">
        <v>488</v>
      </c>
      <c r="C7" s="28" t="s">
        <v>490</v>
      </c>
      <c r="D7" s="28" t="s">
        <v>73</v>
      </c>
      <c r="E7" s="264">
        <v>2011</v>
      </c>
      <c r="F7" s="1239" t="s">
        <v>515</v>
      </c>
      <c r="G7" s="357">
        <v>85</v>
      </c>
      <c r="H7" s="83">
        <v>105</v>
      </c>
      <c r="I7" s="83"/>
      <c r="J7" s="83">
        <v>100</v>
      </c>
      <c r="K7" s="83"/>
      <c r="L7" s="83">
        <v>115</v>
      </c>
      <c r="M7" s="83"/>
      <c r="N7" s="83"/>
      <c r="O7" s="83">
        <v>75</v>
      </c>
      <c r="P7" s="365">
        <v>90</v>
      </c>
      <c r="Q7" s="267">
        <v>125</v>
      </c>
      <c r="R7" s="267"/>
      <c r="S7" s="267">
        <v>115</v>
      </c>
      <c r="T7" s="267">
        <v>95</v>
      </c>
      <c r="U7" s="267"/>
      <c r="V7" s="83"/>
      <c r="W7" s="83">
        <v>113</v>
      </c>
      <c r="X7" s="83"/>
      <c r="Y7" s="83"/>
      <c r="Z7" s="83"/>
      <c r="AA7" s="83"/>
      <c r="AB7" s="83"/>
      <c r="AC7" s="83"/>
      <c r="AD7" s="493"/>
      <c r="AE7" s="1239">
        <v>40</v>
      </c>
      <c r="AF7" s="269">
        <f t="shared" si="0"/>
        <v>1158</v>
      </c>
      <c r="AG7" s="367">
        <f t="shared" si="1"/>
        <v>14</v>
      </c>
    </row>
    <row r="8" spans="1:33" ht="15.75" x14ac:dyDescent="0.25">
      <c r="A8" s="176" t="s">
        <v>35</v>
      </c>
      <c r="B8" s="166" t="s">
        <v>9</v>
      </c>
      <c r="C8" s="28" t="s">
        <v>493</v>
      </c>
      <c r="D8" s="28" t="s">
        <v>76</v>
      </c>
      <c r="E8" s="264">
        <v>2011</v>
      </c>
      <c r="F8" s="1239" t="s">
        <v>515</v>
      </c>
      <c r="G8" s="357"/>
      <c r="H8" s="83"/>
      <c r="I8" s="83">
        <v>70</v>
      </c>
      <c r="J8" s="83"/>
      <c r="K8" s="83">
        <v>70</v>
      </c>
      <c r="L8" s="83">
        <v>100</v>
      </c>
      <c r="M8" s="83"/>
      <c r="N8" s="83"/>
      <c r="O8" s="83">
        <v>85</v>
      </c>
      <c r="P8" s="365">
        <v>125</v>
      </c>
      <c r="Q8" s="267">
        <v>170</v>
      </c>
      <c r="R8" s="267"/>
      <c r="S8" s="267">
        <v>170</v>
      </c>
      <c r="T8" s="267"/>
      <c r="U8" s="267">
        <v>75</v>
      </c>
      <c r="V8" s="83">
        <v>150</v>
      </c>
      <c r="W8" s="83">
        <v>150</v>
      </c>
      <c r="X8" s="83"/>
      <c r="Y8" s="83"/>
      <c r="Z8" s="83"/>
      <c r="AA8" s="83"/>
      <c r="AB8" s="83"/>
      <c r="AC8" s="83"/>
      <c r="AD8" s="493"/>
      <c r="AE8" s="1239">
        <v>60</v>
      </c>
      <c r="AF8" s="269">
        <f t="shared" si="0"/>
        <v>1325</v>
      </c>
      <c r="AG8" s="367">
        <f t="shared" si="1"/>
        <v>16</v>
      </c>
    </row>
    <row r="9" spans="1:33" ht="15.75" x14ac:dyDescent="0.25">
      <c r="A9" s="176" t="s">
        <v>36</v>
      </c>
      <c r="B9" s="166" t="s">
        <v>14</v>
      </c>
      <c r="C9" s="28" t="s">
        <v>121</v>
      </c>
      <c r="D9" s="28" t="s">
        <v>95</v>
      </c>
      <c r="E9" s="264">
        <v>2011</v>
      </c>
      <c r="F9" s="1239" t="s">
        <v>515</v>
      </c>
      <c r="G9" s="357"/>
      <c r="H9" s="83">
        <v>170</v>
      </c>
      <c r="I9" s="83"/>
      <c r="J9" s="83"/>
      <c r="K9" s="83"/>
      <c r="L9" s="83">
        <v>170</v>
      </c>
      <c r="M9" s="83"/>
      <c r="N9" s="83"/>
      <c r="O9" s="83"/>
      <c r="P9" s="365">
        <v>150</v>
      </c>
      <c r="Q9" s="267">
        <v>150</v>
      </c>
      <c r="R9" s="267"/>
      <c r="S9" s="267">
        <v>150</v>
      </c>
      <c r="T9" s="267">
        <v>150</v>
      </c>
      <c r="U9" s="267"/>
      <c r="V9" s="83"/>
      <c r="W9" s="83">
        <v>195</v>
      </c>
      <c r="X9" s="83"/>
      <c r="Y9" s="83"/>
      <c r="Z9" s="83"/>
      <c r="AA9" s="83"/>
      <c r="AB9" s="83"/>
      <c r="AC9" s="83"/>
      <c r="AD9" s="493"/>
      <c r="AE9" s="1239"/>
      <c r="AF9" s="269">
        <f t="shared" si="0"/>
        <v>1205</v>
      </c>
      <c r="AG9" s="367">
        <f t="shared" si="1"/>
        <v>7</v>
      </c>
    </row>
    <row r="10" spans="1:33" ht="15.75" x14ac:dyDescent="0.25">
      <c r="A10" s="176" t="s">
        <v>38</v>
      </c>
      <c r="B10" s="166" t="s">
        <v>13</v>
      </c>
      <c r="C10" s="28" t="s">
        <v>416</v>
      </c>
      <c r="D10" s="28" t="s">
        <v>417</v>
      </c>
      <c r="E10" s="264">
        <v>2012</v>
      </c>
      <c r="F10" s="1239" t="s">
        <v>515</v>
      </c>
      <c r="G10" s="357">
        <v>50</v>
      </c>
      <c r="H10" s="83">
        <v>100</v>
      </c>
      <c r="I10" s="83">
        <v>60</v>
      </c>
      <c r="J10" s="83">
        <v>38</v>
      </c>
      <c r="K10" s="83"/>
      <c r="L10" s="83">
        <v>70</v>
      </c>
      <c r="M10" s="83">
        <v>68</v>
      </c>
      <c r="N10" s="83">
        <v>53</v>
      </c>
      <c r="O10" s="83"/>
      <c r="P10" s="365">
        <v>70</v>
      </c>
      <c r="Q10" s="267">
        <v>105</v>
      </c>
      <c r="R10" s="267"/>
      <c r="S10" s="267">
        <v>100</v>
      </c>
      <c r="T10" s="267">
        <v>100</v>
      </c>
      <c r="U10" s="267"/>
      <c r="V10" s="83"/>
      <c r="W10" s="83">
        <v>120</v>
      </c>
      <c r="X10" s="83"/>
      <c r="Y10" s="83"/>
      <c r="Z10" s="83"/>
      <c r="AA10" s="83"/>
      <c r="AB10" s="83"/>
      <c r="AC10" s="83"/>
      <c r="AD10" s="493"/>
      <c r="AE10" s="1239"/>
      <c r="AF10" s="269">
        <f t="shared" si="0"/>
        <v>1054</v>
      </c>
      <c r="AG10" s="367">
        <f t="shared" si="1"/>
        <v>12</v>
      </c>
    </row>
    <row r="11" spans="1:33" ht="15.75" x14ac:dyDescent="0.25">
      <c r="A11" s="176" t="s">
        <v>39</v>
      </c>
      <c r="B11" s="166" t="s">
        <v>13</v>
      </c>
      <c r="C11" s="28" t="s">
        <v>94</v>
      </c>
      <c r="D11" s="28" t="s">
        <v>95</v>
      </c>
      <c r="E11" s="264">
        <v>2011</v>
      </c>
      <c r="F11" s="1239" t="s">
        <v>515</v>
      </c>
      <c r="G11" s="357">
        <v>68</v>
      </c>
      <c r="H11" s="164">
        <v>57</v>
      </c>
      <c r="I11" s="83">
        <v>57</v>
      </c>
      <c r="J11" s="164">
        <v>48</v>
      </c>
      <c r="K11" s="164">
        <v>80</v>
      </c>
      <c r="L11" s="164">
        <v>85</v>
      </c>
      <c r="M11" s="83"/>
      <c r="N11" s="83">
        <v>68</v>
      </c>
      <c r="O11" s="164"/>
      <c r="P11" s="366"/>
      <c r="Q11" s="368"/>
      <c r="R11" s="368">
        <v>95</v>
      </c>
      <c r="S11" s="368">
        <v>95</v>
      </c>
      <c r="T11" s="368">
        <v>105</v>
      </c>
      <c r="U11" s="368">
        <v>70</v>
      </c>
      <c r="V11" s="164"/>
      <c r="W11" s="164">
        <v>125</v>
      </c>
      <c r="X11" s="164"/>
      <c r="Y11" s="164"/>
      <c r="Z11" s="164"/>
      <c r="AA11" s="164"/>
      <c r="AB11" s="164"/>
      <c r="AC11" s="164"/>
      <c r="AD11" s="1711"/>
      <c r="AE11" s="1239">
        <v>10</v>
      </c>
      <c r="AF11" s="269">
        <f t="shared" si="0"/>
        <v>1083</v>
      </c>
      <c r="AG11" s="367">
        <f t="shared" si="1"/>
        <v>13</v>
      </c>
    </row>
    <row r="12" spans="1:33" ht="15.75" x14ac:dyDescent="0.25">
      <c r="A12" s="176" t="s">
        <v>42</v>
      </c>
      <c r="B12" s="166" t="s">
        <v>10</v>
      </c>
      <c r="C12" s="28" t="s">
        <v>91</v>
      </c>
      <c r="D12" s="28" t="s">
        <v>92</v>
      </c>
      <c r="E12" s="264">
        <v>2011</v>
      </c>
      <c r="F12" s="1239" t="s">
        <v>515</v>
      </c>
      <c r="G12" s="357"/>
      <c r="H12" s="83">
        <v>135</v>
      </c>
      <c r="I12" s="83">
        <v>95</v>
      </c>
      <c r="J12" s="83"/>
      <c r="K12" s="83">
        <v>95</v>
      </c>
      <c r="L12" s="83">
        <v>135</v>
      </c>
      <c r="M12" s="83"/>
      <c r="N12" s="83"/>
      <c r="O12" s="83"/>
      <c r="P12" s="365">
        <v>200</v>
      </c>
      <c r="Q12" s="267"/>
      <c r="R12" s="267"/>
      <c r="S12" s="267"/>
      <c r="T12" s="267">
        <v>135</v>
      </c>
      <c r="U12" s="267"/>
      <c r="V12" s="83"/>
      <c r="W12" s="83">
        <v>140</v>
      </c>
      <c r="X12" s="83"/>
      <c r="Y12" s="83"/>
      <c r="Z12" s="83"/>
      <c r="AA12" s="83"/>
      <c r="AB12" s="83"/>
      <c r="AC12" s="83"/>
      <c r="AD12" s="493"/>
      <c r="AE12" s="1239"/>
      <c r="AF12" s="269">
        <f t="shared" si="0"/>
        <v>1005</v>
      </c>
      <c r="AG12" s="367">
        <f t="shared" si="1"/>
        <v>7</v>
      </c>
    </row>
    <row r="13" spans="1:33" ht="15.75" x14ac:dyDescent="0.25">
      <c r="A13" s="176" t="s">
        <v>43</v>
      </c>
      <c r="B13" s="165" t="s">
        <v>23</v>
      </c>
      <c r="C13" s="85" t="s">
        <v>68</v>
      </c>
      <c r="D13" s="85" t="s">
        <v>69</v>
      </c>
      <c r="E13" s="265">
        <v>2012</v>
      </c>
      <c r="F13" s="295" t="s">
        <v>515</v>
      </c>
      <c r="G13" s="358"/>
      <c r="H13" s="172">
        <v>95</v>
      </c>
      <c r="I13" s="84">
        <v>80</v>
      </c>
      <c r="J13" s="172"/>
      <c r="K13" s="172"/>
      <c r="L13" s="172">
        <v>90</v>
      </c>
      <c r="M13" s="84"/>
      <c r="N13" s="84"/>
      <c r="O13" s="172">
        <v>90</v>
      </c>
      <c r="P13" s="367">
        <v>65</v>
      </c>
      <c r="Q13" s="487"/>
      <c r="R13" s="487"/>
      <c r="S13" s="487">
        <v>85</v>
      </c>
      <c r="T13" s="487"/>
      <c r="U13" s="487">
        <v>85</v>
      </c>
      <c r="V13" s="172">
        <v>195</v>
      </c>
      <c r="W13" s="172">
        <v>260</v>
      </c>
      <c r="X13" s="172"/>
      <c r="Y13" s="172"/>
      <c r="Z13" s="172"/>
      <c r="AA13" s="172"/>
      <c r="AB13" s="172"/>
      <c r="AC13" s="172"/>
      <c r="AD13" s="1712"/>
      <c r="AE13" s="295">
        <v>40</v>
      </c>
      <c r="AF13" s="269">
        <f t="shared" si="0"/>
        <v>1175</v>
      </c>
      <c r="AG13" s="367">
        <f t="shared" si="1"/>
        <v>13</v>
      </c>
    </row>
    <row r="14" spans="1:33" ht="15.75" x14ac:dyDescent="0.25">
      <c r="A14" s="176" t="s">
        <v>44</v>
      </c>
      <c r="B14" s="166" t="s">
        <v>10</v>
      </c>
      <c r="C14" s="28" t="s">
        <v>715</v>
      </c>
      <c r="D14" s="28" t="s">
        <v>138</v>
      </c>
      <c r="E14" s="264">
        <v>2011</v>
      </c>
      <c r="F14" s="1239" t="s">
        <v>515</v>
      </c>
      <c r="G14" s="357"/>
      <c r="H14" s="164">
        <v>60</v>
      </c>
      <c r="I14" s="83">
        <v>42</v>
      </c>
      <c r="J14" s="164">
        <v>45</v>
      </c>
      <c r="K14" s="164">
        <v>65</v>
      </c>
      <c r="L14" s="164">
        <v>80</v>
      </c>
      <c r="M14" s="83">
        <v>43</v>
      </c>
      <c r="N14" s="83">
        <v>85</v>
      </c>
      <c r="O14" s="164"/>
      <c r="P14" s="365">
        <v>80</v>
      </c>
      <c r="Q14" s="368"/>
      <c r="R14" s="368"/>
      <c r="S14" s="368"/>
      <c r="T14" s="368">
        <v>63</v>
      </c>
      <c r="U14" s="368"/>
      <c r="V14" s="164"/>
      <c r="W14" s="164">
        <v>39</v>
      </c>
      <c r="X14" s="164"/>
      <c r="Y14" s="164"/>
      <c r="Z14" s="164"/>
      <c r="AA14" s="164"/>
      <c r="AB14" s="164"/>
      <c r="AC14" s="164"/>
      <c r="AD14" s="1711"/>
      <c r="AE14" s="1239">
        <v>10</v>
      </c>
      <c r="AF14" s="269">
        <f t="shared" si="0"/>
        <v>712</v>
      </c>
      <c r="AG14" s="367">
        <f t="shared" si="1"/>
        <v>11</v>
      </c>
    </row>
    <row r="15" spans="1:33" ht="15.75" x14ac:dyDescent="0.25">
      <c r="A15" s="176" t="s">
        <v>45</v>
      </c>
      <c r="B15" s="166" t="s">
        <v>10</v>
      </c>
      <c r="C15" s="28" t="s">
        <v>168</v>
      </c>
      <c r="D15" s="28" t="s">
        <v>136</v>
      </c>
      <c r="E15" s="264">
        <v>2012</v>
      </c>
      <c r="F15" s="1239" t="s">
        <v>515</v>
      </c>
      <c r="G15" s="357"/>
      <c r="H15" s="164">
        <v>34</v>
      </c>
      <c r="I15" s="83">
        <v>45</v>
      </c>
      <c r="J15" s="164">
        <v>75</v>
      </c>
      <c r="K15" s="164"/>
      <c r="L15" s="164">
        <v>95</v>
      </c>
      <c r="M15" s="83">
        <v>85</v>
      </c>
      <c r="N15" s="83">
        <v>63</v>
      </c>
      <c r="O15" s="164"/>
      <c r="P15" s="365">
        <v>75</v>
      </c>
      <c r="Q15" s="368"/>
      <c r="R15" s="368"/>
      <c r="S15" s="368"/>
      <c r="T15" s="368"/>
      <c r="U15" s="368"/>
      <c r="V15" s="164"/>
      <c r="W15" s="164">
        <v>130</v>
      </c>
      <c r="X15" s="164"/>
      <c r="Y15" s="164"/>
      <c r="Z15" s="164"/>
      <c r="AA15" s="164"/>
      <c r="AB15" s="164"/>
      <c r="AC15" s="164"/>
      <c r="AD15" s="1711"/>
      <c r="AE15" s="1239"/>
      <c r="AF15" s="269">
        <f t="shared" si="0"/>
        <v>682</v>
      </c>
      <c r="AG15" s="367">
        <f t="shared" si="1"/>
        <v>8</v>
      </c>
    </row>
    <row r="16" spans="1:33" ht="15.75" x14ac:dyDescent="0.25">
      <c r="A16" s="176" t="s">
        <v>46</v>
      </c>
      <c r="B16" s="166" t="s">
        <v>14</v>
      </c>
      <c r="C16" s="28" t="s">
        <v>157</v>
      </c>
      <c r="D16" s="28" t="s">
        <v>97</v>
      </c>
      <c r="E16" s="264">
        <v>2011</v>
      </c>
      <c r="F16" s="1239" t="s">
        <v>515</v>
      </c>
      <c r="G16" s="357"/>
      <c r="H16" s="83">
        <v>150</v>
      </c>
      <c r="I16" s="83"/>
      <c r="J16" s="83"/>
      <c r="K16" s="83"/>
      <c r="L16" s="83">
        <v>150</v>
      </c>
      <c r="M16" s="83"/>
      <c r="N16" s="83"/>
      <c r="O16" s="83"/>
      <c r="P16" s="365">
        <v>135</v>
      </c>
      <c r="Q16" s="267"/>
      <c r="R16" s="267"/>
      <c r="S16" s="267"/>
      <c r="T16" s="267"/>
      <c r="U16" s="267"/>
      <c r="V16" s="83"/>
      <c r="W16" s="83">
        <v>210</v>
      </c>
      <c r="X16" s="83"/>
      <c r="Y16" s="83"/>
      <c r="Z16" s="83"/>
      <c r="AA16" s="83"/>
      <c r="AB16" s="83"/>
      <c r="AC16" s="83"/>
      <c r="AD16" s="493"/>
      <c r="AE16" s="1239"/>
      <c r="AF16" s="269">
        <f t="shared" si="0"/>
        <v>685</v>
      </c>
      <c r="AG16" s="367">
        <f t="shared" si="1"/>
        <v>4</v>
      </c>
    </row>
    <row r="17" spans="1:41" ht="15.75" x14ac:dyDescent="0.25">
      <c r="A17" s="176" t="s">
        <v>47</v>
      </c>
      <c r="B17" s="166" t="s">
        <v>16</v>
      </c>
      <c r="C17" s="28" t="s">
        <v>686</v>
      </c>
      <c r="D17" s="28" t="s">
        <v>687</v>
      </c>
      <c r="E17" s="264">
        <v>2011</v>
      </c>
      <c r="F17" s="1239" t="s">
        <v>515</v>
      </c>
      <c r="G17" s="357"/>
      <c r="H17" s="83"/>
      <c r="I17" s="83">
        <v>54</v>
      </c>
      <c r="J17" s="83">
        <v>58</v>
      </c>
      <c r="K17" s="83"/>
      <c r="L17" s="83"/>
      <c r="M17" s="83"/>
      <c r="N17" s="83"/>
      <c r="O17" s="83"/>
      <c r="P17" s="365">
        <v>60</v>
      </c>
      <c r="Q17" s="267">
        <v>90</v>
      </c>
      <c r="R17" s="267">
        <v>65</v>
      </c>
      <c r="S17" s="267"/>
      <c r="T17" s="267"/>
      <c r="U17" s="267"/>
      <c r="V17" s="83"/>
      <c r="W17" s="83"/>
      <c r="X17" s="83"/>
      <c r="Y17" s="83"/>
      <c r="Z17" s="83"/>
      <c r="AA17" s="83"/>
      <c r="AB17" s="83"/>
      <c r="AC17" s="83"/>
      <c r="AD17" s="493"/>
      <c r="AE17" s="1239"/>
      <c r="AF17" s="269">
        <f t="shared" si="0"/>
        <v>377</v>
      </c>
      <c r="AG17" s="367">
        <f t="shared" si="1"/>
        <v>5</v>
      </c>
    </row>
    <row r="18" spans="1:41" ht="15.75" x14ac:dyDescent="0.25">
      <c r="A18" s="176" t="s">
        <v>48</v>
      </c>
      <c r="B18" s="166" t="s">
        <v>71</v>
      </c>
      <c r="C18" s="28" t="s">
        <v>569</v>
      </c>
      <c r="D18" s="28" t="s">
        <v>67</v>
      </c>
      <c r="E18" s="264">
        <v>2012</v>
      </c>
      <c r="F18" s="1239" t="s">
        <v>515</v>
      </c>
      <c r="G18" s="357"/>
      <c r="H18" s="164"/>
      <c r="I18" s="83"/>
      <c r="J18" s="164"/>
      <c r="K18" s="164">
        <v>170</v>
      </c>
      <c r="L18" s="164"/>
      <c r="M18" s="83"/>
      <c r="N18" s="83"/>
      <c r="O18" s="164">
        <v>135</v>
      </c>
      <c r="P18" s="366"/>
      <c r="Q18" s="368"/>
      <c r="R18" s="368"/>
      <c r="S18" s="368"/>
      <c r="T18" s="368"/>
      <c r="U18" s="368">
        <v>200</v>
      </c>
      <c r="V18" s="164">
        <v>165</v>
      </c>
      <c r="W18" s="164"/>
      <c r="X18" s="164"/>
      <c r="Y18" s="164"/>
      <c r="Z18" s="164"/>
      <c r="AA18" s="164"/>
      <c r="AB18" s="164"/>
      <c r="AC18" s="164"/>
      <c r="AD18" s="1711"/>
      <c r="AE18" s="1239">
        <v>50</v>
      </c>
      <c r="AF18" s="269">
        <f t="shared" si="0"/>
        <v>760</v>
      </c>
      <c r="AG18" s="367">
        <f t="shared" si="1"/>
        <v>9</v>
      </c>
    </row>
    <row r="19" spans="1:41" ht="15.75" x14ac:dyDescent="0.25">
      <c r="A19" s="176" t="s">
        <v>49</v>
      </c>
      <c r="B19" s="165" t="s">
        <v>550</v>
      </c>
      <c r="C19" s="85" t="s">
        <v>489</v>
      </c>
      <c r="D19" s="85" t="s">
        <v>126</v>
      </c>
      <c r="E19" s="265">
        <v>2012</v>
      </c>
      <c r="F19" s="295" t="s">
        <v>515</v>
      </c>
      <c r="G19" s="358">
        <v>53</v>
      </c>
      <c r="H19" s="172"/>
      <c r="I19" s="84"/>
      <c r="J19" s="172">
        <v>35</v>
      </c>
      <c r="K19" s="172"/>
      <c r="L19" s="172"/>
      <c r="M19" s="84"/>
      <c r="N19" s="84">
        <v>50</v>
      </c>
      <c r="O19" s="172"/>
      <c r="P19" s="367"/>
      <c r="Q19" s="487">
        <v>100</v>
      </c>
      <c r="R19" s="487"/>
      <c r="S19" s="487"/>
      <c r="T19" s="487">
        <v>51</v>
      </c>
      <c r="U19" s="487"/>
      <c r="V19" s="172"/>
      <c r="W19" s="172">
        <v>165</v>
      </c>
      <c r="X19" s="172"/>
      <c r="Y19" s="172"/>
      <c r="Z19" s="172"/>
      <c r="AA19" s="172"/>
      <c r="AB19" s="172"/>
      <c r="AC19" s="172"/>
      <c r="AD19" s="1712"/>
      <c r="AE19" s="295">
        <v>50</v>
      </c>
      <c r="AF19" s="269">
        <f t="shared" si="0"/>
        <v>564</v>
      </c>
      <c r="AG19" s="367">
        <f t="shared" si="1"/>
        <v>11</v>
      </c>
    </row>
    <row r="20" spans="1:41" ht="15.75" x14ac:dyDescent="0.25">
      <c r="A20" s="176" t="s">
        <v>50</v>
      </c>
      <c r="B20" s="166" t="s">
        <v>460</v>
      </c>
      <c r="C20" s="28" t="s">
        <v>546</v>
      </c>
      <c r="D20" s="28" t="s">
        <v>113</v>
      </c>
      <c r="E20" s="264">
        <v>2012</v>
      </c>
      <c r="F20" s="1239" t="s">
        <v>515</v>
      </c>
      <c r="G20" s="357">
        <v>58</v>
      </c>
      <c r="H20" s="164"/>
      <c r="I20" s="83"/>
      <c r="J20" s="164">
        <v>68</v>
      </c>
      <c r="K20" s="164"/>
      <c r="L20" s="164"/>
      <c r="M20" s="83">
        <v>58</v>
      </c>
      <c r="N20" s="164"/>
      <c r="O20" s="164"/>
      <c r="P20" s="366"/>
      <c r="Q20" s="368">
        <v>95</v>
      </c>
      <c r="R20" s="368"/>
      <c r="S20" s="368"/>
      <c r="T20" s="368">
        <v>85</v>
      </c>
      <c r="U20" s="368"/>
      <c r="V20" s="164"/>
      <c r="W20" s="164">
        <v>51</v>
      </c>
      <c r="X20" s="164"/>
      <c r="Y20" s="164"/>
      <c r="Z20" s="164"/>
      <c r="AA20" s="164"/>
      <c r="AB20" s="164"/>
      <c r="AC20" s="164"/>
      <c r="AD20" s="1711"/>
      <c r="AE20" s="1239"/>
      <c r="AF20" s="269">
        <f t="shared" si="0"/>
        <v>475</v>
      </c>
      <c r="AG20" s="367">
        <f t="shared" si="1"/>
        <v>6</v>
      </c>
    </row>
    <row r="21" spans="1:41" ht="15.75" x14ac:dyDescent="0.25">
      <c r="A21" s="176" t="s">
        <v>51</v>
      </c>
      <c r="B21" s="166" t="s">
        <v>16</v>
      </c>
      <c r="C21" s="28" t="s">
        <v>716</v>
      </c>
      <c r="D21" s="28" t="s">
        <v>70</v>
      </c>
      <c r="E21" s="264">
        <v>2012</v>
      </c>
      <c r="F21" s="1239" t="s">
        <v>515</v>
      </c>
      <c r="G21" s="357">
        <v>21</v>
      </c>
      <c r="H21" s="164">
        <v>26</v>
      </c>
      <c r="I21" s="83"/>
      <c r="J21" s="164">
        <v>50</v>
      </c>
      <c r="K21" s="164"/>
      <c r="L21" s="164">
        <v>54</v>
      </c>
      <c r="M21" s="83">
        <v>50</v>
      </c>
      <c r="N21" s="83">
        <v>33</v>
      </c>
      <c r="O21" s="164"/>
      <c r="P21" s="366"/>
      <c r="Q21" s="368"/>
      <c r="R21" s="368"/>
      <c r="S21" s="368"/>
      <c r="T21" s="368"/>
      <c r="U21" s="368"/>
      <c r="V21" s="164"/>
      <c r="W21" s="164"/>
      <c r="X21" s="164"/>
      <c r="Y21" s="164"/>
      <c r="Z21" s="164"/>
      <c r="AA21" s="164"/>
      <c r="AB21" s="164"/>
      <c r="AC21" s="164"/>
      <c r="AD21" s="1711"/>
      <c r="AE21" s="1239">
        <v>20</v>
      </c>
      <c r="AF21" s="269">
        <f t="shared" si="0"/>
        <v>314</v>
      </c>
      <c r="AG21" s="367">
        <f t="shared" si="1"/>
        <v>8</v>
      </c>
    </row>
    <row r="22" spans="1:41" ht="15.75" x14ac:dyDescent="0.25">
      <c r="A22" s="176" t="s">
        <v>52</v>
      </c>
      <c r="B22" s="166" t="s">
        <v>7</v>
      </c>
      <c r="C22" s="28" t="s">
        <v>598</v>
      </c>
      <c r="D22" s="28" t="s">
        <v>366</v>
      </c>
      <c r="E22" s="264">
        <v>2012</v>
      </c>
      <c r="F22" s="1239" t="s">
        <v>515</v>
      </c>
      <c r="G22" s="357">
        <v>24</v>
      </c>
      <c r="H22" s="164">
        <v>19</v>
      </c>
      <c r="I22" s="83"/>
      <c r="J22" s="164">
        <v>27</v>
      </c>
      <c r="K22" s="164"/>
      <c r="L22" s="164"/>
      <c r="M22" s="83">
        <v>23</v>
      </c>
      <c r="N22" s="83">
        <v>15</v>
      </c>
      <c r="O22" s="164"/>
      <c r="P22" s="366"/>
      <c r="Q22" s="368">
        <v>32</v>
      </c>
      <c r="R22" s="368"/>
      <c r="S22" s="368">
        <v>36</v>
      </c>
      <c r="T22" s="368">
        <v>30</v>
      </c>
      <c r="U22" s="368"/>
      <c r="V22" s="164"/>
      <c r="W22" s="164"/>
      <c r="X22" s="164"/>
      <c r="Y22" s="164"/>
      <c r="Z22" s="164"/>
      <c r="AA22" s="164"/>
      <c r="AB22" s="164"/>
      <c r="AC22" s="164"/>
      <c r="AD22" s="1711"/>
      <c r="AE22" s="1239">
        <v>50</v>
      </c>
      <c r="AF22" s="269">
        <f t="shared" si="0"/>
        <v>336</v>
      </c>
      <c r="AG22" s="367">
        <f t="shared" si="1"/>
        <v>13</v>
      </c>
    </row>
    <row r="23" spans="1:41" ht="15.75" x14ac:dyDescent="0.25">
      <c r="A23" s="176" t="s">
        <v>53</v>
      </c>
      <c r="B23" s="166" t="s">
        <v>376</v>
      </c>
      <c r="C23" s="28" t="s">
        <v>543</v>
      </c>
      <c r="D23" s="28" t="s">
        <v>115</v>
      </c>
      <c r="E23" s="264">
        <v>2011</v>
      </c>
      <c r="F23" s="1239" t="s">
        <v>515</v>
      </c>
      <c r="G23" s="357"/>
      <c r="H23" s="164">
        <v>45</v>
      </c>
      <c r="I23" s="83"/>
      <c r="J23" s="164"/>
      <c r="K23" s="164"/>
      <c r="L23" s="164"/>
      <c r="M23" s="83">
        <v>45</v>
      </c>
      <c r="N23" s="83">
        <v>58</v>
      </c>
      <c r="O23" s="164"/>
      <c r="P23" s="366"/>
      <c r="Q23" s="368">
        <v>85</v>
      </c>
      <c r="R23" s="368"/>
      <c r="S23" s="368"/>
      <c r="T23" s="368">
        <v>75</v>
      </c>
      <c r="U23" s="368"/>
      <c r="V23" s="164"/>
      <c r="W23" s="164"/>
      <c r="X23" s="164"/>
      <c r="Y23" s="164"/>
      <c r="Z23" s="164"/>
      <c r="AA23" s="164"/>
      <c r="AB23" s="164"/>
      <c r="AC23" s="164"/>
      <c r="AD23" s="1711"/>
      <c r="AE23" s="1239"/>
      <c r="AF23" s="269">
        <f t="shared" si="0"/>
        <v>358</v>
      </c>
      <c r="AG23" s="367">
        <f t="shared" si="1"/>
        <v>5</v>
      </c>
    </row>
    <row r="24" spans="1:41" ht="15.75" x14ac:dyDescent="0.25">
      <c r="A24" s="176" t="s">
        <v>54</v>
      </c>
      <c r="B24" s="165" t="s">
        <v>376</v>
      </c>
      <c r="C24" s="85" t="s">
        <v>386</v>
      </c>
      <c r="D24" s="85" t="s">
        <v>69</v>
      </c>
      <c r="E24" s="265">
        <v>2012</v>
      </c>
      <c r="F24" s="295" t="s">
        <v>515</v>
      </c>
      <c r="G24" s="358">
        <v>45</v>
      </c>
      <c r="H24" s="172">
        <v>48</v>
      </c>
      <c r="I24" s="84"/>
      <c r="J24" s="172"/>
      <c r="K24" s="172"/>
      <c r="L24" s="172"/>
      <c r="M24" s="84">
        <v>48</v>
      </c>
      <c r="N24" s="84">
        <v>24</v>
      </c>
      <c r="O24" s="172"/>
      <c r="P24" s="488"/>
      <c r="Q24" s="487">
        <v>48</v>
      </c>
      <c r="R24" s="487"/>
      <c r="S24" s="487"/>
      <c r="T24" s="487">
        <v>45</v>
      </c>
      <c r="U24" s="487"/>
      <c r="V24" s="172"/>
      <c r="W24" s="172">
        <v>180</v>
      </c>
      <c r="X24" s="172"/>
      <c r="Y24" s="172"/>
      <c r="Z24" s="172"/>
      <c r="AA24" s="172"/>
      <c r="AB24" s="172"/>
      <c r="AC24" s="172"/>
      <c r="AD24" s="1712"/>
      <c r="AE24" s="295"/>
      <c r="AF24" s="269">
        <f t="shared" si="0"/>
        <v>508</v>
      </c>
      <c r="AG24" s="367">
        <f t="shared" si="1"/>
        <v>7</v>
      </c>
    </row>
    <row r="25" spans="1:41" ht="15.75" x14ac:dyDescent="0.25">
      <c r="A25" s="176" t="s">
        <v>55</v>
      </c>
      <c r="B25" s="166" t="s">
        <v>16</v>
      </c>
      <c r="C25" s="28" t="s">
        <v>716</v>
      </c>
      <c r="D25" s="28" t="s">
        <v>65</v>
      </c>
      <c r="E25" s="264">
        <v>2012</v>
      </c>
      <c r="F25" s="1239" t="s">
        <v>515</v>
      </c>
      <c r="G25" s="357">
        <v>20</v>
      </c>
      <c r="H25" s="83">
        <v>42</v>
      </c>
      <c r="I25" s="83"/>
      <c r="J25" s="83">
        <v>30</v>
      </c>
      <c r="K25" s="83"/>
      <c r="L25" s="83">
        <v>48</v>
      </c>
      <c r="M25" s="83">
        <v>20</v>
      </c>
      <c r="N25" s="83">
        <v>13</v>
      </c>
      <c r="O25" s="83"/>
      <c r="P25" s="365"/>
      <c r="Q25" s="267"/>
      <c r="R25" s="267"/>
      <c r="S25" s="267"/>
      <c r="T25" s="267"/>
      <c r="U25" s="267"/>
      <c r="V25" s="83"/>
      <c r="W25" s="83"/>
      <c r="X25" s="83"/>
      <c r="Y25" s="83"/>
      <c r="Z25" s="83"/>
      <c r="AA25" s="83"/>
      <c r="AB25" s="83"/>
      <c r="AC25" s="83"/>
      <c r="AD25" s="493"/>
      <c r="AE25" s="1239">
        <v>20</v>
      </c>
      <c r="AF25" s="269">
        <f t="shared" si="0"/>
        <v>253</v>
      </c>
      <c r="AG25" s="367">
        <f t="shared" si="1"/>
        <v>8</v>
      </c>
    </row>
    <row r="26" spans="1:41" ht="15.75" x14ac:dyDescent="0.25">
      <c r="A26" s="176" t="s">
        <v>56</v>
      </c>
      <c r="B26" s="166" t="s">
        <v>71</v>
      </c>
      <c r="C26" s="28" t="s">
        <v>84</v>
      </c>
      <c r="D26" s="28" t="s">
        <v>83</v>
      </c>
      <c r="E26" s="264">
        <v>2011</v>
      </c>
      <c r="F26" s="1239" t="s">
        <v>515</v>
      </c>
      <c r="G26" s="357"/>
      <c r="H26" s="83"/>
      <c r="I26" s="83"/>
      <c r="J26" s="83"/>
      <c r="K26" s="83"/>
      <c r="L26" s="83"/>
      <c r="M26" s="83"/>
      <c r="N26" s="83"/>
      <c r="O26" s="83">
        <v>170</v>
      </c>
      <c r="P26" s="365"/>
      <c r="Q26" s="267"/>
      <c r="R26" s="267"/>
      <c r="S26" s="267"/>
      <c r="T26" s="267"/>
      <c r="U26" s="267"/>
      <c r="V26" s="83">
        <v>260</v>
      </c>
      <c r="W26" s="83"/>
      <c r="X26" s="83"/>
      <c r="Y26" s="83"/>
      <c r="Z26" s="83"/>
      <c r="AA26" s="83"/>
      <c r="AB26" s="83"/>
      <c r="AC26" s="83"/>
      <c r="AD26" s="493"/>
      <c r="AE26" s="1239">
        <v>40</v>
      </c>
      <c r="AF26" s="269">
        <f t="shared" si="0"/>
        <v>490</v>
      </c>
      <c r="AG26" s="367">
        <f t="shared" si="1"/>
        <v>6</v>
      </c>
    </row>
    <row r="27" spans="1:41" ht="15.75" customHeight="1" x14ac:dyDescent="0.25">
      <c r="A27" s="176" t="s">
        <v>57</v>
      </c>
      <c r="B27" s="166" t="s">
        <v>93</v>
      </c>
      <c r="C27" s="28" t="s">
        <v>483</v>
      </c>
      <c r="D27" s="28" t="s">
        <v>484</v>
      </c>
      <c r="E27" s="264">
        <v>2011</v>
      </c>
      <c r="F27" s="1239" t="s">
        <v>515</v>
      </c>
      <c r="G27" s="358"/>
      <c r="H27" s="164">
        <v>65</v>
      </c>
      <c r="I27" s="84"/>
      <c r="J27" s="172"/>
      <c r="K27" s="172"/>
      <c r="L27" s="172"/>
      <c r="M27" s="84"/>
      <c r="N27" s="83">
        <v>38</v>
      </c>
      <c r="O27" s="172"/>
      <c r="P27" s="488"/>
      <c r="Q27" s="487"/>
      <c r="R27" s="487"/>
      <c r="S27" s="368">
        <v>75</v>
      </c>
      <c r="T27" s="487"/>
      <c r="U27" s="487"/>
      <c r="V27" s="164">
        <v>68</v>
      </c>
      <c r="W27" s="172"/>
      <c r="X27" s="172"/>
      <c r="Y27" s="172"/>
      <c r="Z27" s="172"/>
      <c r="AA27" s="172"/>
      <c r="AB27" s="172"/>
      <c r="AC27" s="172"/>
      <c r="AD27" s="1712"/>
      <c r="AE27" s="295"/>
      <c r="AF27" s="269">
        <f t="shared" si="0"/>
        <v>286</v>
      </c>
      <c r="AG27" s="367">
        <f t="shared" si="1"/>
        <v>4</v>
      </c>
    </row>
    <row r="28" spans="1:41" ht="15.75" x14ac:dyDescent="0.25">
      <c r="A28" s="176" t="s">
        <v>58</v>
      </c>
      <c r="B28" s="165" t="s">
        <v>797</v>
      </c>
      <c r="C28" s="85" t="s">
        <v>1050</v>
      </c>
      <c r="D28" s="85" t="s">
        <v>709</v>
      </c>
      <c r="E28" s="265">
        <v>2012</v>
      </c>
      <c r="F28" s="295" t="s">
        <v>515</v>
      </c>
      <c r="G28" s="358"/>
      <c r="H28" s="172"/>
      <c r="I28" s="84"/>
      <c r="J28" s="172"/>
      <c r="K28" s="172"/>
      <c r="L28" s="172"/>
      <c r="M28" s="84"/>
      <c r="N28" s="84"/>
      <c r="O28" s="172"/>
      <c r="P28" s="488"/>
      <c r="Q28" s="487"/>
      <c r="R28" s="487">
        <v>90</v>
      </c>
      <c r="S28" s="487">
        <v>90</v>
      </c>
      <c r="T28" s="487">
        <v>90</v>
      </c>
      <c r="U28" s="487">
        <v>90</v>
      </c>
      <c r="V28" s="172"/>
      <c r="W28" s="172"/>
      <c r="X28" s="172"/>
      <c r="Y28" s="172"/>
      <c r="Z28" s="172"/>
      <c r="AA28" s="172"/>
      <c r="AB28" s="172"/>
      <c r="AC28" s="172"/>
      <c r="AD28" s="1712"/>
      <c r="AE28" s="295"/>
      <c r="AF28" s="269">
        <f t="shared" si="0"/>
        <v>400</v>
      </c>
      <c r="AG28" s="367">
        <f t="shared" si="1"/>
        <v>4</v>
      </c>
    </row>
    <row r="29" spans="1:41" ht="15.75" x14ac:dyDescent="0.25">
      <c r="A29" s="176" t="s">
        <v>59</v>
      </c>
      <c r="B29" s="166" t="s">
        <v>376</v>
      </c>
      <c r="C29" s="28" t="s">
        <v>398</v>
      </c>
      <c r="D29" s="28" t="s">
        <v>67</v>
      </c>
      <c r="E29" s="264">
        <v>2011</v>
      </c>
      <c r="F29" s="1239" t="s">
        <v>515</v>
      </c>
      <c r="G29" s="357">
        <v>40</v>
      </c>
      <c r="H29" s="83">
        <v>80</v>
      </c>
      <c r="I29" s="83"/>
      <c r="J29" s="83"/>
      <c r="K29" s="83"/>
      <c r="L29" s="83"/>
      <c r="M29" s="83"/>
      <c r="N29" s="83">
        <v>48</v>
      </c>
      <c r="O29" s="83"/>
      <c r="P29" s="365"/>
      <c r="Q29" s="267"/>
      <c r="R29" s="267"/>
      <c r="S29" s="267"/>
      <c r="T29" s="267"/>
      <c r="U29" s="267"/>
      <c r="V29" s="83"/>
      <c r="W29" s="83">
        <v>54</v>
      </c>
      <c r="X29" s="83"/>
      <c r="Y29" s="83"/>
      <c r="Z29" s="83"/>
      <c r="AA29" s="83"/>
      <c r="AB29" s="83"/>
      <c r="AC29" s="83"/>
      <c r="AD29" s="493"/>
      <c r="AE29" s="1239"/>
      <c r="AF29" s="269">
        <f t="shared" si="0"/>
        <v>262</v>
      </c>
      <c r="AG29" s="367">
        <f t="shared" si="1"/>
        <v>4</v>
      </c>
      <c r="AN29" s="26"/>
      <c r="AO29" s="26"/>
    </row>
    <row r="30" spans="1:41" ht="15.75" x14ac:dyDescent="0.25">
      <c r="A30" s="176" t="s">
        <v>60</v>
      </c>
      <c r="B30" s="166" t="s">
        <v>846</v>
      </c>
      <c r="C30" s="28" t="s">
        <v>702</v>
      </c>
      <c r="D30" s="28" t="s">
        <v>144</v>
      </c>
      <c r="E30" s="264">
        <v>2011</v>
      </c>
      <c r="F30" s="1239" t="s">
        <v>515</v>
      </c>
      <c r="G30" s="357"/>
      <c r="H30" s="83">
        <v>18</v>
      </c>
      <c r="I30" s="83"/>
      <c r="J30" s="83">
        <v>23</v>
      </c>
      <c r="K30" s="83"/>
      <c r="L30" s="83"/>
      <c r="M30" s="83">
        <v>30</v>
      </c>
      <c r="N30" s="83">
        <v>11</v>
      </c>
      <c r="O30" s="83"/>
      <c r="P30" s="365"/>
      <c r="Q30" s="267">
        <v>22</v>
      </c>
      <c r="R30" s="267"/>
      <c r="S30" s="267">
        <v>34</v>
      </c>
      <c r="T30" s="267"/>
      <c r="U30" s="267"/>
      <c r="V30" s="83"/>
      <c r="W30" s="83">
        <v>33</v>
      </c>
      <c r="X30" s="83"/>
      <c r="Y30" s="83"/>
      <c r="Z30" s="83"/>
      <c r="AA30" s="83"/>
      <c r="AB30" s="83"/>
      <c r="AC30" s="83"/>
      <c r="AD30" s="493"/>
      <c r="AE30" s="1239"/>
      <c r="AF30" s="269">
        <f t="shared" si="0"/>
        <v>241</v>
      </c>
      <c r="AG30" s="367">
        <f t="shared" si="1"/>
        <v>7</v>
      </c>
    </row>
    <row r="31" spans="1:41" ht="14.25" customHeight="1" x14ac:dyDescent="0.25">
      <c r="A31" s="176" t="s">
        <v>61</v>
      </c>
      <c r="B31" s="166" t="s">
        <v>93</v>
      </c>
      <c r="C31" s="28" t="s">
        <v>485</v>
      </c>
      <c r="D31" s="28" t="s">
        <v>128</v>
      </c>
      <c r="E31" s="264">
        <v>2011</v>
      </c>
      <c r="F31" s="1239" t="s">
        <v>515</v>
      </c>
      <c r="G31" s="357"/>
      <c r="H31" s="83">
        <v>30</v>
      </c>
      <c r="I31" s="83"/>
      <c r="J31" s="83"/>
      <c r="K31" s="83"/>
      <c r="L31" s="83"/>
      <c r="M31" s="83">
        <v>33</v>
      </c>
      <c r="N31" s="83">
        <v>29</v>
      </c>
      <c r="O31" s="83"/>
      <c r="P31" s="365"/>
      <c r="Q31" s="267"/>
      <c r="R31" s="267"/>
      <c r="S31" s="267">
        <v>65</v>
      </c>
      <c r="T31" s="267"/>
      <c r="U31" s="267"/>
      <c r="V31" s="83">
        <v>63</v>
      </c>
      <c r="W31" s="83"/>
      <c r="X31" s="83"/>
      <c r="Y31" s="83"/>
      <c r="Z31" s="83"/>
      <c r="AA31" s="83"/>
      <c r="AB31" s="83"/>
      <c r="AC31" s="83"/>
      <c r="AD31" s="493"/>
      <c r="AE31" s="1239"/>
      <c r="AF31" s="269">
        <f t="shared" si="0"/>
        <v>270</v>
      </c>
      <c r="AG31" s="367">
        <f t="shared" si="1"/>
        <v>5</v>
      </c>
    </row>
    <row r="32" spans="1:41" ht="14.25" customHeight="1" x14ac:dyDescent="0.25">
      <c r="A32" s="176" t="s">
        <v>62</v>
      </c>
      <c r="B32" s="166" t="s">
        <v>376</v>
      </c>
      <c r="C32" s="28" t="s">
        <v>399</v>
      </c>
      <c r="D32" s="28" t="s">
        <v>115</v>
      </c>
      <c r="E32" s="264">
        <v>2012</v>
      </c>
      <c r="F32" s="1239" t="s">
        <v>515</v>
      </c>
      <c r="G32" s="357"/>
      <c r="H32" s="164"/>
      <c r="I32" s="83"/>
      <c r="J32" s="164"/>
      <c r="K32" s="164"/>
      <c r="L32" s="164"/>
      <c r="M32" s="83">
        <v>40</v>
      </c>
      <c r="N32" s="83">
        <v>40</v>
      </c>
      <c r="O32" s="164"/>
      <c r="P32" s="366"/>
      <c r="Q32" s="368">
        <v>65</v>
      </c>
      <c r="R32" s="368"/>
      <c r="S32" s="368"/>
      <c r="T32" s="368"/>
      <c r="U32" s="368"/>
      <c r="V32" s="164"/>
      <c r="W32" s="164"/>
      <c r="X32" s="164"/>
      <c r="Y32" s="164"/>
      <c r="Z32" s="164"/>
      <c r="AA32" s="164"/>
      <c r="AB32" s="164"/>
      <c r="AC32" s="164"/>
      <c r="AD32" s="1711"/>
      <c r="AE32" s="1239"/>
      <c r="AF32" s="269">
        <f t="shared" si="0"/>
        <v>175</v>
      </c>
      <c r="AG32" s="367">
        <f t="shared" si="1"/>
        <v>3</v>
      </c>
    </row>
    <row r="33" spans="1:67" ht="15.75" x14ac:dyDescent="0.25">
      <c r="A33" s="176" t="s">
        <v>63</v>
      </c>
      <c r="B33" s="166" t="s">
        <v>460</v>
      </c>
      <c r="C33" s="28" t="s">
        <v>827</v>
      </c>
      <c r="D33" s="28" t="s">
        <v>73</v>
      </c>
      <c r="E33" s="264">
        <v>2012</v>
      </c>
      <c r="F33" s="1239" t="s">
        <v>515</v>
      </c>
      <c r="G33" s="357">
        <v>48</v>
      </c>
      <c r="H33" s="83"/>
      <c r="I33" s="83"/>
      <c r="J33" s="83">
        <v>43</v>
      </c>
      <c r="K33" s="83"/>
      <c r="L33" s="83"/>
      <c r="M33" s="83"/>
      <c r="N33" s="83"/>
      <c r="O33" s="83"/>
      <c r="P33" s="365"/>
      <c r="Q33" s="267">
        <v>54</v>
      </c>
      <c r="R33" s="267"/>
      <c r="S33" s="267"/>
      <c r="T33" s="267">
        <v>80</v>
      </c>
      <c r="U33" s="267"/>
      <c r="V33" s="83"/>
      <c r="W33" s="83">
        <v>48</v>
      </c>
      <c r="X33" s="83"/>
      <c r="Y33" s="83"/>
      <c r="Z33" s="83"/>
      <c r="AA33" s="83"/>
      <c r="AB33" s="83"/>
      <c r="AC33" s="83"/>
      <c r="AD33" s="493"/>
      <c r="AE33" s="1239"/>
      <c r="AF33" s="269">
        <f t="shared" si="0"/>
        <v>323</v>
      </c>
      <c r="AG33" s="367">
        <f t="shared" si="1"/>
        <v>5</v>
      </c>
    </row>
    <row r="34" spans="1:67" ht="15.75" x14ac:dyDescent="0.25">
      <c r="A34" s="176" t="s">
        <v>64</v>
      </c>
      <c r="B34" s="166" t="s">
        <v>11</v>
      </c>
      <c r="C34" s="28" t="s">
        <v>434</v>
      </c>
      <c r="D34" s="28" t="s">
        <v>144</v>
      </c>
      <c r="E34" s="264">
        <v>2012</v>
      </c>
      <c r="F34" s="1239" t="s">
        <v>515</v>
      </c>
      <c r="G34" s="357"/>
      <c r="H34" s="164"/>
      <c r="I34" s="83"/>
      <c r="J34" s="164">
        <v>29</v>
      </c>
      <c r="K34" s="164"/>
      <c r="L34" s="164"/>
      <c r="M34" s="83"/>
      <c r="N34" s="83"/>
      <c r="O34" s="164"/>
      <c r="P34" s="365">
        <v>54</v>
      </c>
      <c r="Q34" s="368">
        <v>60</v>
      </c>
      <c r="R34" s="368"/>
      <c r="S34" s="368"/>
      <c r="T34" s="368"/>
      <c r="U34" s="368"/>
      <c r="V34" s="164"/>
      <c r="W34" s="164"/>
      <c r="X34" s="164"/>
      <c r="Y34" s="164"/>
      <c r="Z34" s="164"/>
      <c r="AA34" s="164"/>
      <c r="AB34" s="164"/>
      <c r="AC34" s="164"/>
      <c r="AD34" s="1711"/>
      <c r="AE34" s="1239"/>
      <c r="AF34" s="269">
        <f t="shared" si="0"/>
        <v>173</v>
      </c>
      <c r="AG34" s="367">
        <f t="shared" si="1"/>
        <v>3</v>
      </c>
    </row>
    <row r="35" spans="1:67" ht="15.75" x14ac:dyDescent="0.25">
      <c r="A35" s="176" t="s">
        <v>98</v>
      </c>
      <c r="B35" s="166" t="s">
        <v>23</v>
      </c>
      <c r="C35" s="28" t="s">
        <v>557</v>
      </c>
      <c r="D35" s="28" t="s">
        <v>179</v>
      </c>
      <c r="E35" s="264">
        <v>2011</v>
      </c>
      <c r="F35" s="1239" t="s">
        <v>515</v>
      </c>
      <c r="G35" s="357"/>
      <c r="H35" s="83"/>
      <c r="I35" s="83"/>
      <c r="J35" s="83"/>
      <c r="K35" s="83"/>
      <c r="L35" s="83"/>
      <c r="M35" s="83"/>
      <c r="N35" s="83"/>
      <c r="O35" s="83"/>
      <c r="P35" s="365"/>
      <c r="Q35" s="267">
        <v>57</v>
      </c>
      <c r="R35" s="267"/>
      <c r="S35" s="267">
        <v>80</v>
      </c>
      <c r="T35" s="267"/>
      <c r="U35" s="267">
        <v>95</v>
      </c>
      <c r="V35" s="83"/>
      <c r="W35" s="83">
        <v>98</v>
      </c>
      <c r="X35" s="83"/>
      <c r="Y35" s="83"/>
      <c r="Z35" s="83"/>
      <c r="AA35" s="83"/>
      <c r="AB35" s="83"/>
      <c r="AC35" s="83"/>
      <c r="AD35" s="493"/>
      <c r="AE35" s="1239"/>
      <c r="AF35" s="269">
        <f t="shared" si="0"/>
        <v>370</v>
      </c>
      <c r="AG35" s="367">
        <f t="shared" si="1"/>
        <v>4</v>
      </c>
    </row>
    <row r="36" spans="1:67" ht="15.75" x14ac:dyDescent="0.25">
      <c r="A36" s="176" t="s">
        <v>99</v>
      </c>
      <c r="B36" s="165" t="s">
        <v>478</v>
      </c>
      <c r="C36" s="85" t="s">
        <v>482</v>
      </c>
      <c r="D36" s="85" t="s">
        <v>143</v>
      </c>
      <c r="E36" s="265">
        <v>2012</v>
      </c>
      <c r="F36" s="295" t="s">
        <v>515</v>
      </c>
      <c r="G36" s="358">
        <v>38</v>
      </c>
      <c r="H36" s="164">
        <v>32</v>
      </c>
      <c r="I36" s="83"/>
      <c r="J36" s="164"/>
      <c r="K36" s="164"/>
      <c r="L36" s="164"/>
      <c r="M36" s="83">
        <v>18</v>
      </c>
      <c r="N36" s="83">
        <v>26</v>
      </c>
      <c r="O36" s="164"/>
      <c r="P36" s="366"/>
      <c r="Q36" s="368"/>
      <c r="R36" s="368"/>
      <c r="S36" s="368"/>
      <c r="T36" s="368">
        <v>42</v>
      </c>
      <c r="U36" s="368"/>
      <c r="V36" s="164"/>
      <c r="W36" s="164"/>
      <c r="X36" s="164"/>
      <c r="Y36" s="164"/>
      <c r="Z36" s="164"/>
      <c r="AA36" s="164"/>
      <c r="AB36" s="164"/>
      <c r="AC36" s="164"/>
      <c r="AD36" s="1711"/>
      <c r="AE36" s="1239"/>
      <c r="AF36" s="269">
        <f t="shared" ref="AF36:AF67" si="2">SUM(G36:AC36)+(AG36*10)</f>
        <v>206</v>
      </c>
      <c r="AG36" s="367">
        <f t="shared" ref="AG36:AG67" si="3">COUNTA(G36:AC36)+(AE36/10)</f>
        <v>5</v>
      </c>
    </row>
    <row r="37" spans="1:67" ht="15.75" x14ac:dyDescent="0.25">
      <c r="A37" s="176" t="s">
        <v>100</v>
      </c>
      <c r="B37" s="166" t="s">
        <v>469</v>
      </c>
      <c r="C37" s="28" t="s">
        <v>475</v>
      </c>
      <c r="D37" s="28" t="s">
        <v>144</v>
      </c>
      <c r="E37" s="264">
        <v>2012</v>
      </c>
      <c r="F37" s="1239" t="s">
        <v>515</v>
      </c>
      <c r="G37" s="357"/>
      <c r="H37" s="164"/>
      <c r="I37" s="83"/>
      <c r="J37" s="164">
        <v>24</v>
      </c>
      <c r="K37" s="164"/>
      <c r="L37" s="164"/>
      <c r="M37" s="83"/>
      <c r="N37" s="83">
        <v>18</v>
      </c>
      <c r="O37" s="164"/>
      <c r="P37" s="365"/>
      <c r="Q37" s="368">
        <v>45</v>
      </c>
      <c r="R37" s="368"/>
      <c r="S37" s="368"/>
      <c r="T37" s="368">
        <v>48</v>
      </c>
      <c r="U37" s="368"/>
      <c r="V37" s="164"/>
      <c r="W37" s="164"/>
      <c r="X37" s="164"/>
      <c r="Y37" s="164"/>
      <c r="Z37" s="164"/>
      <c r="AA37" s="164"/>
      <c r="AB37" s="164"/>
      <c r="AC37" s="164"/>
      <c r="AD37" s="1711"/>
      <c r="AE37" s="1239">
        <v>20</v>
      </c>
      <c r="AF37" s="269">
        <f t="shared" si="2"/>
        <v>195</v>
      </c>
      <c r="AG37" s="367">
        <f t="shared" si="3"/>
        <v>6</v>
      </c>
    </row>
    <row r="38" spans="1:67" ht="15.75" x14ac:dyDescent="0.25">
      <c r="A38" s="176" t="s">
        <v>101</v>
      </c>
      <c r="B38" s="306" t="s">
        <v>13</v>
      </c>
      <c r="C38" s="289" t="s">
        <v>118</v>
      </c>
      <c r="D38" s="289" t="s">
        <v>119</v>
      </c>
      <c r="E38" s="279">
        <v>2012</v>
      </c>
      <c r="F38" s="295" t="s">
        <v>515</v>
      </c>
      <c r="G38" s="358"/>
      <c r="H38" s="84"/>
      <c r="I38" s="84"/>
      <c r="J38" s="84"/>
      <c r="K38" s="84"/>
      <c r="L38" s="84"/>
      <c r="M38" s="84"/>
      <c r="N38" s="84"/>
      <c r="O38" s="84"/>
      <c r="P38" s="365"/>
      <c r="Q38" s="283">
        <v>51</v>
      </c>
      <c r="R38" s="283"/>
      <c r="S38" s="283">
        <v>60</v>
      </c>
      <c r="T38" s="283">
        <v>54</v>
      </c>
      <c r="U38" s="283"/>
      <c r="V38" s="84"/>
      <c r="W38" s="84">
        <v>195</v>
      </c>
      <c r="X38" s="84"/>
      <c r="Y38" s="84"/>
      <c r="Z38" s="84"/>
      <c r="AA38" s="84"/>
      <c r="AB38" s="84"/>
      <c r="AC38" s="84"/>
      <c r="AD38" s="87"/>
      <c r="AE38" s="295"/>
      <c r="AF38" s="269">
        <f t="shared" si="2"/>
        <v>400</v>
      </c>
      <c r="AG38" s="367">
        <f t="shared" si="3"/>
        <v>4</v>
      </c>
    </row>
    <row r="39" spans="1:67" ht="15.75" x14ac:dyDescent="0.25">
      <c r="A39" s="176" t="s">
        <v>102</v>
      </c>
      <c r="B39" s="166" t="s">
        <v>628</v>
      </c>
      <c r="C39" s="28" t="s">
        <v>826</v>
      </c>
      <c r="D39" s="28" t="s">
        <v>139</v>
      </c>
      <c r="E39" s="264">
        <v>2012</v>
      </c>
      <c r="F39" s="1239" t="s">
        <v>515</v>
      </c>
      <c r="G39" s="357">
        <v>23</v>
      </c>
      <c r="H39" s="172"/>
      <c r="I39" s="84"/>
      <c r="J39" s="164">
        <v>26</v>
      </c>
      <c r="K39" s="164"/>
      <c r="L39" s="164"/>
      <c r="M39" s="83"/>
      <c r="N39" s="164"/>
      <c r="O39" s="164"/>
      <c r="P39" s="365"/>
      <c r="Q39" s="368">
        <v>30</v>
      </c>
      <c r="R39" s="487"/>
      <c r="S39" s="487"/>
      <c r="T39" s="487"/>
      <c r="U39" s="487"/>
      <c r="V39" s="172"/>
      <c r="W39" s="172"/>
      <c r="X39" s="172"/>
      <c r="Y39" s="172"/>
      <c r="Z39" s="172"/>
      <c r="AA39" s="172"/>
      <c r="AB39" s="172"/>
      <c r="AC39" s="172"/>
      <c r="AD39" s="1712"/>
      <c r="AE39" s="1239">
        <v>20</v>
      </c>
      <c r="AF39" s="269">
        <f t="shared" si="2"/>
        <v>129</v>
      </c>
      <c r="AG39" s="367">
        <f t="shared" si="3"/>
        <v>5</v>
      </c>
    </row>
    <row r="40" spans="1:67" ht="15.75" x14ac:dyDescent="0.25">
      <c r="A40" s="176" t="s">
        <v>103</v>
      </c>
      <c r="B40" s="166" t="s">
        <v>469</v>
      </c>
      <c r="C40" s="28" t="s">
        <v>18</v>
      </c>
      <c r="D40" s="28" t="s">
        <v>136</v>
      </c>
      <c r="E40" s="264">
        <v>2011</v>
      </c>
      <c r="F40" s="1239" t="s">
        <v>515</v>
      </c>
      <c r="G40" s="357"/>
      <c r="H40" s="83"/>
      <c r="I40" s="83"/>
      <c r="J40" s="83"/>
      <c r="K40" s="83"/>
      <c r="L40" s="83"/>
      <c r="M40" s="83"/>
      <c r="N40" s="83">
        <v>30</v>
      </c>
      <c r="O40" s="83"/>
      <c r="P40" s="365"/>
      <c r="Q40" s="267">
        <v>70</v>
      </c>
      <c r="R40" s="267"/>
      <c r="S40" s="267"/>
      <c r="T40" s="267">
        <v>70</v>
      </c>
      <c r="U40" s="267"/>
      <c r="V40" s="83"/>
      <c r="W40" s="83"/>
      <c r="X40" s="83"/>
      <c r="Y40" s="83"/>
      <c r="Z40" s="83"/>
      <c r="AA40" s="83"/>
      <c r="AB40" s="83"/>
      <c r="AC40" s="83"/>
      <c r="AD40" s="493"/>
      <c r="AE40" s="1239"/>
      <c r="AF40" s="269">
        <f t="shared" si="2"/>
        <v>200</v>
      </c>
      <c r="AG40" s="367">
        <f t="shared" si="3"/>
        <v>3</v>
      </c>
    </row>
    <row r="41" spans="1:67" ht="15.75" x14ac:dyDescent="0.25">
      <c r="A41" s="176" t="s">
        <v>104</v>
      </c>
      <c r="B41" s="166" t="s">
        <v>628</v>
      </c>
      <c r="C41" s="28" t="s">
        <v>912</v>
      </c>
      <c r="D41" s="28" t="s">
        <v>898</v>
      </c>
      <c r="E41" s="264">
        <v>2012</v>
      </c>
      <c r="F41" s="1239" t="s">
        <v>516</v>
      </c>
      <c r="G41" s="357"/>
      <c r="H41" s="83"/>
      <c r="I41" s="83"/>
      <c r="J41" s="83"/>
      <c r="K41" s="83"/>
      <c r="L41" s="83"/>
      <c r="M41" s="83">
        <v>24</v>
      </c>
      <c r="N41" s="83">
        <v>14</v>
      </c>
      <c r="O41" s="83"/>
      <c r="P41" s="365"/>
      <c r="Q41" s="267">
        <v>20</v>
      </c>
      <c r="R41" s="267"/>
      <c r="S41" s="267"/>
      <c r="T41" s="267"/>
      <c r="U41" s="267"/>
      <c r="V41" s="83"/>
      <c r="W41" s="83"/>
      <c r="X41" s="83"/>
      <c r="Y41" s="83"/>
      <c r="Z41" s="83"/>
      <c r="AA41" s="83"/>
      <c r="AB41" s="83"/>
      <c r="AC41" s="83"/>
      <c r="AD41" s="493"/>
      <c r="AE41" s="1239">
        <v>20</v>
      </c>
      <c r="AF41" s="269">
        <f t="shared" si="2"/>
        <v>108</v>
      </c>
      <c r="AG41" s="367">
        <f t="shared" si="3"/>
        <v>5</v>
      </c>
    </row>
    <row r="42" spans="1:67" ht="15.75" x14ac:dyDescent="0.25">
      <c r="A42" s="176" t="s">
        <v>105</v>
      </c>
      <c r="B42" s="165" t="s">
        <v>505</v>
      </c>
      <c r="C42" s="85" t="s">
        <v>509</v>
      </c>
      <c r="D42" s="85" t="s">
        <v>510</v>
      </c>
      <c r="E42" s="265">
        <v>2012</v>
      </c>
      <c r="F42" s="295" t="s">
        <v>515</v>
      </c>
      <c r="G42" s="358"/>
      <c r="H42" s="172"/>
      <c r="I42" s="84"/>
      <c r="J42" s="172"/>
      <c r="K42" s="172"/>
      <c r="L42" s="172"/>
      <c r="M42" s="84">
        <v>27</v>
      </c>
      <c r="N42" s="84">
        <v>16</v>
      </c>
      <c r="O42" s="172"/>
      <c r="P42" s="488"/>
      <c r="Q42" s="487">
        <v>34</v>
      </c>
      <c r="R42" s="487"/>
      <c r="S42" s="487"/>
      <c r="T42" s="487"/>
      <c r="U42" s="487"/>
      <c r="V42" s="172"/>
      <c r="W42" s="172"/>
      <c r="X42" s="172"/>
      <c r="Y42" s="172"/>
      <c r="Z42" s="172"/>
      <c r="AA42" s="172"/>
      <c r="AB42" s="172"/>
      <c r="AC42" s="172"/>
      <c r="AD42" s="1712"/>
      <c r="AE42" s="295"/>
      <c r="AF42" s="269">
        <f t="shared" si="2"/>
        <v>107</v>
      </c>
      <c r="AG42" s="367">
        <f t="shared" si="3"/>
        <v>3</v>
      </c>
    </row>
    <row r="43" spans="1:67" ht="15.75" x14ac:dyDescent="0.25">
      <c r="A43" s="176" t="s">
        <v>106</v>
      </c>
      <c r="B43" s="166" t="s">
        <v>460</v>
      </c>
      <c r="C43" s="28" t="s">
        <v>461</v>
      </c>
      <c r="D43" s="28" t="s">
        <v>486</v>
      </c>
      <c r="E43" s="264">
        <v>2012</v>
      </c>
      <c r="F43" s="1239" t="s">
        <v>515</v>
      </c>
      <c r="G43" s="357">
        <v>43</v>
      </c>
      <c r="H43" s="164"/>
      <c r="I43" s="83"/>
      <c r="J43" s="164"/>
      <c r="K43" s="164"/>
      <c r="L43" s="164"/>
      <c r="M43" s="83">
        <v>38</v>
      </c>
      <c r="N43" s="164"/>
      <c r="O43" s="164"/>
      <c r="P43" s="366"/>
      <c r="Q43" s="368"/>
      <c r="R43" s="368"/>
      <c r="S43" s="368"/>
      <c r="T43" s="368"/>
      <c r="U43" s="368"/>
      <c r="V43" s="164"/>
      <c r="W43" s="164">
        <v>28</v>
      </c>
      <c r="X43" s="164"/>
      <c r="Y43" s="164"/>
      <c r="Z43" s="164"/>
      <c r="AA43" s="164"/>
      <c r="AB43" s="164"/>
      <c r="AC43" s="164"/>
      <c r="AD43" s="1711"/>
      <c r="AE43" s="1239"/>
      <c r="AF43" s="269">
        <f t="shared" si="2"/>
        <v>139</v>
      </c>
      <c r="AG43" s="367">
        <f t="shared" si="3"/>
        <v>3</v>
      </c>
    </row>
    <row r="44" spans="1:67" ht="15.75" x14ac:dyDescent="0.25">
      <c r="A44" s="176" t="s">
        <v>107</v>
      </c>
      <c r="B44" s="165" t="s">
        <v>9</v>
      </c>
      <c r="C44" s="85" t="s">
        <v>593</v>
      </c>
      <c r="D44" s="85" t="s">
        <v>614</v>
      </c>
      <c r="E44" s="265">
        <v>2011</v>
      </c>
      <c r="F44" s="295" t="s">
        <v>515</v>
      </c>
      <c r="G44" s="358">
        <v>26</v>
      </c>
      <c r="H44" s="164"/>
      <c r="I44" s="83"/>
      <c r="J44" s="164"/>
      <c r="K44" s="164"/>
      <c r="L44" s="164"/>
      <c r="M44" s="83"/>
      <c r="N44" s="83"/>
      <c r="O44" s="164"/>
      <c r="P44" s="365"/>
      <c r="Q44" s="487"/>
      <c r="R44" s="487"/>
      <c r="S44" s="487">
        <v>48</v>
      </c>
      <c r="T44" s="487"/>
      <c r="U44" s="487"/>
      <c r="V44" s="172"/>
      <c r="W44" s="172">
        <v>150</v>
      </c>
      <c r="X44" s="172"/>
      <c r="Y44" s="172"/>
      <c r="Z44" s="172"/>
      <c r="AA44" s="172"/>
      <c r="AB44" s="172"/>
      <c r="AC44" s="172"/>
      <c r="AD44" s="1712"/>
      <c r="AE44" s="295"/>
      <c r="AF44" s="269">
        <f t="shared" si="2"/>
        <v>254</v>
      </c>
      <c r="AG44" s="367">
        <f t="shared" si="3"/>
        <v>3</v>
      </c>
    </row>
    <row r="45" spans="1:67" ht="15.75" x14ac:dyDescent="0.25">
      <c r="A45" s="176" t="s">
        <v>108</v>
      </c>
      <c r="B45" s="166" t="s">
        <v>628</v>
      </c>
      <c r="C45" s="28" t="s">
        <v>640</v>
      </c>
      <c r="D45" s="28" t="s">
        <v>83</v>
      </c>
      <c r="E45" s="264">
        <v>2012</v>
      </c>
      <c r="F45" s="1239" t="s">
        <v>515</v>
      </c>
      <c r="G45" s="357"/>
      <c r="H45" s="164"/>
      <c r="I45" s="83"/>
      <c r="J45" s="164"/>
      <c r="K45" s="164"/>
      <c r="L45" s="164"/>
      <c r="M45" s="83">
        <v>26</v>
      </c>
      <c r="N45" s="164"/>
      <c r="O45" s="164"/>
      <c r="P45" s="365"/>
      <c r="Q45" s="368">
        <v>36</v>
      </c>
      <c r="R45" s="368"/>
      <c r="S45" s="368"/>
      <c r="T45" s="368"/>
      <c r="U45" s="368"/>
      <c r="V45" s="164"/>
      <c r="W45" s="164"/>
      <c r="X45" s="164"/>
      <c r="Y45" s="164"/>
      <c r="Z45" s="164"/>
      <c r="AA45" s="164"/>
      <c r="AB45" s="164"/>
      <c r="AC45" s="164"/>
      <c r="AD45" s="1711"/>
      <c r="AE45" s="1239"/>
      <c r="AF45" s="269">
        <f t="shared" si="2"/>
        <v>82</v>
      </c>
      <c r="AG45" s="367">
        <f t="shared" si="3"/>
        <v>2</v>
      </c>
    </row>
    <row r="46" spans="1:67" ht="15.75" x14ac:dyDescent="0.25">
      <c r="A46" s="176" t="s">
        <v>109</v>
      </c>
      <c r="B46" s="166" t="s">
        <v>11</v>
      </c>
      <c r="C46" s="28" t="s">
        <v>798</v>
      </c>
      <c r="D46" s="28" t="s">
        <v>115</v>
      </c>
      <c r="E46" s="264">
        <v>2012</v>
      </c>
      <c r="F46" s="1239" t="s">
        <v>515</v>
      </c>
      <c r="G46" s="357"/>
      <c r="H46" s="83"/>
      <c r="I46" s="83"/>
      <c r="J46" s="81">
        <v>36</v>
      </c>
      <c r="K46" s="83"/>
      <c r="L46" s="83"/>
      <c r="M46" s="83"/>
      <c r="N46" s="83"/>
      <c r="O46" s="83"/>
      <c r="P46" s="365"/>
      <c r="Q46" s="267">
        <v>24</v>
      </c>
      <c r="R46" s="267"/>
      <c r="S46" s="267"/>
      <c r="T46" s="267"/>
      <c r="U46" s="267"/>
      <c r="V46" s="83"/>
      <c r="W46" s="83"/>
      <c r="X46" s="83"/>
      <c r="Y46" s="83"/>
      <c r="Z46" s="83"/>
      <c r="AA46" s="83"/>
      <c r="AB46" s="83"/>
      <c r="AC46" s="83"/>
      <c r="AD46" s="493"/>
      <c r="AE46" s="1239"/>
      <c r="AF46" s="269">
        <f t="shared" si="2"/>
        <v>80</v>
      </c>
      <c r="AG46" s="367">
        <f t="shared" si="3"/>
        <v>2</v>
      </c>
    </row>
    <row r="47" spans="1:67" ht="15.75" x14ac:dyDescent="0.25">
      <c r="A47" s="176" t="s">
        <v>110</v>
      </c>
      <c r="B47" s="165" t="s">
        <v>505</v>
      </c>
      <c r="C47" s="85" t="s">
        <v>506</v>
      </c>
      <c r="D47" s="85" t="s">
        <v>507</v>
      </c>
      <c r="E47" s="265">
        <v>2012</v>
      </c>
      <c r="F47" s="295" t="s">
        <v>515</v>
      </c>
      <c r="G47" s="358"/>
      <c r="H47" s="172"/>
      <c r="I47" s="84"/>
      <c r="J47" s="172"/>
      <c r="K47" s="172"/>
      <c r="L47" s="172"/>
      <c r="M47" s="84"/>
      <c r="N47" s="84">
        <v>20</v>
      </c>
      <c r="O47" s="172"/>
      <c r="P47" s="488"/>
      <c r="Q47" s="487">
        <v>39</v>
      </c>
      <c r="R47" s="487"/>
      <c r="S47" s="487"/>
      <c r="T47" s="487"/>
      <c r="U47" s="487"/>
      <c r="V47" s="172"/>
      <c r="W47" s="172"/>
      <c r="X47" s="172"/>
      <c r="Y47" s="172"/>
      <c r="Z47" s="172"/>
      <c r="AA47" s="172"/>
      <c r="AB47" s="172"/>
      <c r="AC47" s="172"/>
      <c r="AD47" s="1712"/>
      <c r="AE47" s="295"/>
      <c r="AF47" s="269">
        <f t="shared" si="2"/>
        <v>79</v>
      </c>
      <c r="AG47" s="367">
        <f t="shared" si="3"/>
        <v>2</v>
      </c>
    </row>
    <row r="48" spans="1:67" ht="15.75" x14ac:dyDescent="0.25">
      <c r="A48" s="176" t="s">
        <v>111</v>
      </c>
      <c r="B48" s="166" t="s">
        <v>23</v>
      </c>
      <c r="C48" s="28" t="s">
        <v>685</v>
      </c>
      <c r="D48" s="28" t="s">
        <v>70</v>
      </c>
      <c r="E48" s="264">
        <v>2012</v>
      </c>
      <c r="F48" s="1239" t="s">
        <v>515</v>
      </c>
      <c r="G48" s="357">
        <v>33</v>
      </c>
      <c r="H48" s="83"/>
      <c r="I48" s="83"/>
      <c r="J48" s="83"/>
      <c r="K48" s="83"/>
      <c r="L48" s="83"/>
      <c r="M48" s="83"/>
      <c r="N48" s="83">
        <v>17</v>
      </c>
      <c r="O48" s="83"/>
      <c r="P48" s="365"/>
      <c r="Q48" s="267"/>
      <c r="R48" s="267"/>
      <c r="S48" s="267"/>
      <c r="T48" s="267"/>
      <c r="U48" s="267"/>
      <c r="V48" s="83"/>
      <c r="W48" s="83">
        <v>45</v>
      </c>
      <c r="X48" s="83"/>
      <c r="Y48" s="83"/>
      <c r="Z48" s="83"/>
      <c r="AA48" s="83"/>
      <c r="AB48" s="83"/>
      <c r="AC48" s="83"/>
      <c r="AD48" s="493"/>
      <c r="AE48" s="1239"/>
      <c r="AF48" s="269">
        <f t="shared" si="2"/>
        <v>125</v>
      </c>
      <c r="AG48" s="367">
        <f t="shared" si="3"/>
        <v>3</v>
      </c>
      <c r="AT48" s="83"/>
      <c r="AU48" s="83"/>
      <c r="AV48" s="83"/>
      <c r="AW48" s="267"/>
      <c r="AX48" s="83"/>
      <c r="AY48" s="168"/>
      <c r="AZ48" s="267"/>
      <c r="BA48" s="83"/>
      <c r="BB48" s="83"/>
      <c r="BC48" s="83"/>
      <c r="BD48" s="264"/>
      <c r="BE48" s="83"/>
      <c r="BF48" s="267"/>
      <c r="BG48" s="83"/>
      <c r="BH48" s="83"/>
      <c r="BI48" s="83"/>
      <c r="BJ48" s="83"/>
      <c r="BK48" s="83"/>
      <c r="BL48" s="264"/>
      <c r="BM48" s="287"/>
      <c r="BN48" s="295">
        <f>SUM(AN48:BM48)</f>
        <v>0</v>
      </c>
      <c r="BO48" s="269">
        <f>COUNTA(AN48:BL48)+(BM48/10)</f>
        <v>0</v>
      </c>
    </row>
    <row r="49" spans="1:67" ht="15.75" x14ac:dyDescent="0.25">
      <c r="A49" s="176" t="s">
        <v>335</v>
      </c>
      <c r="B49" s="166" t="s">
        <v>23</v>
      </c>
      <c r="C49" s="28" t="s">
        <v>844</v>
      </c>
      <c r="D49" s="28" t="s">
        <v>845</v>
      </c>
      <c r="E49" s="264">
        <v>2011</v>
      </c>
      <c r="F49" s="1239" t="s">
        <v>515</v>
      </c>
      <c r="G49" s="358"/>
      <c r="H49" s="83">
        <v>51</v>
      </c>
      <c r="I49" s="83"/>
      <c r="J49" s="83"/>
      <c r="K49" s="83"/>
      <c r="L49" s="83"/>
      <c r="M49" s="83"/>
      <c r="N49" s="83"/>
      <c r="O49" s="83"/>
      <c r="P49" s="365"/>
      <c r="Q49" s="267"/>
      <c r="R49" s="267"/>
      <c r="S49" s="267"/>
      <c r="T49" s="267"/>
      <c r="U49" s="267"/>
      <c r="V49" s="83"/>
      <c r="W49" s="83"/>
      <c r="X49" s="83"/>
      <c r="Y49" s="83"/>
      <c r="Z49" s="83"/>
      <c r="AA49" s="83"/>
      <c r="AB49" s="83"/>
      <c r="AC49" s="83"/>
      <c r="AD49" s="493"/>
      <c r="AE49" s="1239"/>
      <c r="AF49" s="269">
        <f t="shared" si="2"/>
        <v>61</v>
      </c>
      <c r="AG49" s="367">
        <f t="shared" si="3"/>
        <v>1</v>
      </c>
      <c r="AT49" s="96"/>
      <c r="AU49" s="96"/>
      <c r="AV49" s="96"/>
      <c r="AW49" s="96"/>
      <c r="AX49" s="96"/>
      <c r="AY49" s="96"/>
      <c r="AZ49" s="96"/>
      <c r="BA49" s="96"/>
      <c r="BB49" s="96"/>
      <c r="BC49" s="96"/>
      <c r="BD49" s="96"/>
      <c r="BE49" s="96"/>
      <c r="BF49" s="96"/>
      <c r="BG49" s="96"/>
      <c r="BH49" s="96"/>
      <c r="BI49" s="96"/>
      <c r="BJ49" s="96"/>
      <c r="BK49" s="96"/>
      <c r="BL49" s="96"/>
      <c r="BM49" s="96"/>
      <c r="BN49" s="98"/>
      <c r="BO49" s="98"/>
    </row>
    <row r="50" spans="1:67" ht="15.75" x14ac:dyDescent="0.25">
      <c r="A50" s="176" t="s">
        <v>336</v>
      </c>
      <c r="B50" s="166" t="s">
        <v>71</v>
      </c>
      <c r="C50" s="28" t="s">
        <v>351</v>
      </c>
      <c r="D50" s="28" t="s">
        <v>352</v>
      </c>
      <c r="E50" s="264">
        <v>2012</v>
      </c>
      <c r="F50" s="1239" t="s">
        <v>515</v>
      </c>
      <c r="G50" s="357"/>
      <c r="H50" s="164"/>
      <c r="I50" s="83"/>
      <c r="J50" s="164"/>
      <c r="K50" s="164"/>
      <c r="L50" s="164"/>
      <c r="M50" s="83"/>
      <c r="N50" s="83"/>
      <c r="O50" s="164"/>
      <c r="P50" s="366"/>
      <c r="Q50" s="368"/>
      <c r="R50" s="368"/>
      <c r="S50" s="368"/>
      <c r="T50" s="368"/>
      <c r="U50" s="368"/>
      <c r="V50" s="164">
        <v>125</v>
      </c>
      <c r="W50" s="164"/>
      <c r="X50" s="164"/>
      <c r="Y50" s="164"/>
      <c r="Z50" s="164"/>
      <c r="AA50" s="164"/>
      <c r="AB50" s="164"/>
      <c r="AC50" s="164"/>
      <c r="AD50" s="1711"/>
      <c r="AE50" s="1239">
        <v>60</v>
      </c>
      <c r="AF50" s="269">
        <f t="shared" si="2"/>
        <v>195</v>
      </c>
      <c r="AG50" s="367">
        <f t="shared" si="3"/>
        <v>7</v>
      </c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96"/>
      <c r="BN50" s="98"/>
      <c r="BO50" s="98"/>
    </row>
    <row r="51" spans="1:67" ht="15.75" x14ac:dyDescent="0.25">
      <c r="A51" s="176" t="s">
        <v>337</v>
      </c>
      <c r="B51" s="166" t="s">
        <v>17</v>
      </c>
      <c r="C51" s="28" t="s">
        <v>939</v>
      </c>
      <c r="D51" s="28" t="s">
        <v>940</v>
      </c>
      <c r="E51" s="264">
        <v>2011</v>
      </c>
      <c r="F51" s="1239" t="s">
        <v>515</v>
      </c>
      <c r="G51" s="357"/>
      <c r="H51" s="83"/>
      <c r="I51" s="83"/>
      <c r="J51" s="83"/>
      <c r="K51" s="83"/>
      <c r="L51" s="83"/>
      <c r="M51" s="83"/>
      <c r="N51" s="83">
        <v>45</v>
      </c>
      <c r="O51" s="83"/>
      <c r="P51" s="365"/>
      <c r="Q51" s="267"/>
      <c r="R51" s="267"/>
      <c r="S51" s="267"/>
      <c r="T51" s="267"/>
      <c r="U51" s="267"/>
      <c r="V51" s="83"/>
      <c r="W51" s="83">
        <v>90</v>
      </c>
      <c r="X51" s="83"/>
      <c r="Y51" s="83"/>
      <c r="Z51" s="83"/>
      <c r="AA51" s="83"/>
      <c r="AB51" s="83"/>
      <c r="AC51" s="83"/>
      <c r="AD51" s="493"/>
      <c r="AE51" s="1239"/>
      <c r="AF51" s="269">
        <f t="shared" si="2"/>
        <v>155</v>
      </c>
      <c r="AG51" s="367">
        <f t="shared" si="3"/>
        <v>2</v>
      </c>
      <c r="AI51" s="97"/>
      <c r="AJ51" s="97"/>
      <c r="AK51" s="97"/>
      <c r="AL51" s="96"/>
      <c r="AM51" s="96"/>
      <c r="AN51" s="96"/>
      <c r="AO51" s="96"/>
      <c r="AP51" s="96"/>
      <c r="AQ51" s="1297"/>
      <c r="AR51" s="96"/>
      <c r="AS51" s="96"/>
      <c r="AT51" s="96"/>
      <c r="AU51" s="96"/>
      <c r="AV51" s="96"/>
      <c r="AW51" s="96"/>
      <c r="AX51" s="96"/>
      <c r="AY51" s="96"/>
      <c r="AZ51" s="96"/>
      <c r="BA51" s="96"/>
      <c r="BB51" s="96"/>
      <c r="BC51" s="96"/>
      <c r="BD51" s="96"/>
      <c r="BE51" s="96"/>
      <c r="BF51" s="96"/>
      <c r="BG51" s="96"/>
      <c r="BH51" s="96"/>
      <c r="BI51" s="96"/>
      <c r="BJ51" s="96"/>
      <c r="BK51" s="96"/>
      <c r="BL51" s="96"/>
      <c r="BM51" s="96"/>
      <c r="BN51" s="98"/>
      <c r="BO51" s="98"/>
    </row>
    <row r="52" spans="1:67" ht="15.75" x14ac:dyDescent="0.25">
      <c r="A52" s="176" t="s">
        <v>338</v>
      </c>
      <c r="B52" s="166" t="s">
        <v>17</v>
      </c>
      <c r="C52" s="28" t="s">
        <v>941</v>
      </c>
      <c r="D52" s="28" t="s">
        <v>82</v>
      </c>
      <c r="E52" s="264">
        <v>2012</v>
      </c>
      <c r="F52" s="1239" t="s">
        <v>515</v>
      </c>
      <c r="G52" s="357"/>
      <c r="H52" s="83"/>
      <c r="I52" s="83"/>
      <c r="J52" s="83"/>
      <c r="K52" s="83"/>
      <c r="L52" s="83"/>
      <c r="M52" s="83"/>
      <c r="N52" s="83">
        <v>43</v>
      </c>
      <c r="O52" s="83"/>
      <c r="P52" s="365"/>
      <c r="Q52" s="267"/>
      <c r="R52" s="267"/>
      <c r="S52" s="267"/>
      <c r="T52" s="267"/>
      <c r="U52" s="267"/>
      <c r="V52" s="83"/>
      <c r="W52" s="83"/>
      <c r="X52" s="83"/>
      <c r="Y52" s="83"/>
      <c r="Z52" s="83"/>
      <c r="AA52" s="83"/>
      <c r="AB52" s="83"/>
      <c r="AC52" s="83"/>
      <c r="AD52" s="493"/>
      <c r="AE52" s="1239"/>
      <c r="AF52" s="269">
        <f t="shared" si="2"/>
        <v>53</v>
      </c>
      <c r="AG52" s="367">
        <f t="shared" si="3"/>
        <v>1</v>
      </c>
    </row>
    <row r="53" spans="1:67" ht="15.75" x14ac:dyDescent="0.25">
      <c r="A53" s="176" t="s">
        <v>339</v>
      </c>
      <c r="B53" s="166" t="s">
        <v>628</v>
      </c>
      <c r="C53" s="28" t="s">
        <v>640</v>
      </c>
      <c r="D53" s="28" t="s">
        <v>144</v>
      </c>
      <c r="E53" s="264">
        <v>2011</v>
      </c>
      <c r="F53" s="1239" t="s">
        <v>516</v>
      </c>
      <c r="G53" s="357"/>
      <c r="H53" s="83"/>
      <c r="I53" s="83"/>
      <c r="J53" s="83"/>
      <c r="K53" s="83"/>
      <c r="L53" s="83"/>
      <c r="M53" s="83"/>
      <c r="N53" s="83"/>
      <c r="O53" s="83"/>
      <c r="P53" s="365"/>
      <c r="Q53" s="267">
        <v>36</v>
      </c>
      <c r="R53" s="267"/>
      <c r="S53" s="267"/>
      <c r="T53" s="267"/>
      <c r="U53" s="267"/>
      <c r="V53" s="83"/>
      <c r="W53" s="83"/>
      <c r="X53" s="83"/>
      <c r="Y53" s="83"/>
      <c r="Z53" s="83"/>
      <c r="AA53" s="83"/>
      <c r="AB53" s="83"/>
      <c r="AC53" s="83"/>
      <c r="AD53" s="493"/>
      <c r="AE53" s="1239"/>
      <c r="AF53" s="269">
        <f t="shared" si="2"/>
        <v>46</v>
      </c>
      <c r="AG53" s="367">
        <f t="shared" si="3"/>
        <v>1</v>
      </c>
    </row>
    <row r="54" spans="1:67" ht="15.75" x14ac:dyDescent="0.25">
      <c r="A54" s="176" t="s">
        <v>340</v>
      </c>
      <c r="B54" s="166" t="s">
        <v>628</v>
      </c>
      <c r="C54" s="28" t="s">
        <v>739</v>
      </c>
      <c r="D54" s="28" t="s">
        <v>73</v>
      </c>
      <c r="E54" s="264">
        <v>2011</v>
      </c>
      <c r="F54" s="1239" t="s">
        <v>515</v>
      </c>
      <c r="G54" s="357">
        <v>35</v>
      </c>
      <c r="H54" s="164"/>
      <c r="I54" s="83"/>
      <c r="J54" s="164"/>
      <c r="K54" s="164"/>
      <c r="L54" s="164"/>
      <c r="M54" s="83"/>
      <c r="N54" s="83"/>
      <c r="O54" s="164"/>
      <c r="P54" s="365"/>
      <c r="Q54" s="368"/>
      <c r="R54" s="368"/>
      <c r="S54" s="368"/>
      <c r="T54" s="368"/>
      <c r="U54" s="368"/>
      <c r="V54" s="164"/>
      <c r="W54" s="164"/>
      <c r="X54" s="164"/>
      <c r="Y54" s="164"/>
      <c r="Z54" s="164"/>
      <c r="AA54" s="164"/>
      <c r="AB54" s="164"/>
      <c r="AC54" s="164"/>
      <c r="AD54" s="1711"/>
      <c r="AE54" s="1239"/>
      <c r="AF54" s="269">
        <f t="shared" si="2"/>
        <v>45</v>
      </c>
      <c r="AG54" s="367">
        <f t="shared" si="3"/>
        <v>1</v>
      </c>
    </row>
    <row r="55" spans="1:67" ht="15.75" x14ac:dyDescent="0.25">
      <c r="A55" s="176" t="s">
        <v>341</v>
      </c>
      <c r="B55" s="166" t="s">
        <v>17</v>
      </c>
      <c r="C55" s="28" t="s">
        <v>941</v>
      </c>
      <c r="D55" s="28" t="s">
        <v>115</v>
      </c>
      <c r="E55" s="264">
        <v>2012</v>
      </c>
      <c r="F55" s="1239" t="s">
        <v>515</v>
      </c>
      <c r="G55" s="357"/>
      <c r="H55" s="83"/>
      <c r="I55" s="83"/>
      <c r="J55" s="83"/>
      <c r="K55" s="83"/>
      <c r="L55" s="83"/>
      <c r="M55" s="83"/>
      <c r="N55" s="83">
        <v>35</v>
      </c>
      <c r="O55" s="83"/>
      <c r="P55" s="365"/>
      <c r="Q55" s="267"/>
      <c r="R55" s="267"/>
      <c r="S55" s="267"/>
      <c r="T55" s="267"/>
      <c r="U55" s="267"/>
      <c r="V55" s="83"/>
      <c r="W55" s="83"/>
      <c r="X55" s="83"/>
      <c r="Y55" s="83"/>
      <c r="Z55" s="83"/>
      <c r="AA55" s="83"/>
      <c r="AB55" s="83"/>
      <c r="AC55" s="83"/>
      <c r="AD55" s="493"/>
      <c r="AE55" s="1239"/>
      <c r="AF55" s="269">
        <f t="shared" si="2"/>
        <v>45</v>
      </c>
      <c r="AG55" s="367">
        <f t="shared" si="3"/>
        <v>1</v>
      </c>
    </row>
    <row r="56" spans="1:67" ht="15.75" x14ac:dyDescent="0.25">
      <c r="A56" s="176" t="s">
        <v>359</v>
      </c>
      <c r="B56" s="166" t="s">
        <v>23</v>
      </c>
      <c r="C56" s="28" t="s">
        <v>552</v>
      </c>
      <c r="D56" s="28" t="s">
        <v>113</v>
      </c>
      <c r="E56" s="264">
        <v>2012</v>
      </c>
      <c r="F56" s="1239" t="s">
        <v>516</v>
      </c>
      <c r="G56" s="357">
        <v>30</v>
      </c>
      <c r="H56" s="172"/>
      <c r="I56" s="84"/>
      <c r="J56" s="172"/>
      <c r="K56" s="172"/>
      <c r="L56" s="172"/>
      <c r="M56" s="83"/>
      <c r="N56" s="83"/>
      <c r="O56" s="83"/>
      <c r="P56" s="365"/>
      <c r="Q56" s="267"/>
      <c r="R56" s="267"/>
      <c r="S56" s="267"/>
      <c r="T56" s="267"/>
      <c r="U56" s="267"/>
      <c r="V56" s="83"/>
      <c r="W56" s="83"/>
      <c r="X56" s="83"/>
      <c r="Y56" s="83"/>
      <c r="Z56" s="83"/>
      <c r="AA56" s="83"/>
      <c r="AB56" s="83"/>
      <c r="AC56" s="83"/>
      <c r="AD56" s="493"/>
      <c r="AE56" s="1239"/>
      <c r="AF56" s="269">
        <f t="shared" si="2"/>
        <v>40</v>
      </c>
      <c r="AG56" s="367">
        <f t="shared" si="3"/>
        <v>1</v>
      </c>
    </row>
    <row r="57" spans="1:67" ht="15.75" x14ac:dyDescent="0.25">
      <c r="A57" s="176" t="s">
        <v>360</v>
      </c>
      <c r="B57" s="166" t="s">
        <v>71</v>
      </c>
      <c r="C57" s="28" t="s">
        <v>85</v>
      </c>
      <c r="D57" s="28" t="s">
        <v>76</v>
      </c>
      <c r="E57" s="264">
        <v>2011</v>
      </c>
      <c r="F57" s="1239" t="s">
        <v>515</v>
      </c>
      <c r="G57" s="357"/>
      <c r="H57" s="164"/>
      <c r="I57" s="83"/>
      <c r="J57" s="164"/>
      <c r="K57" s="164"/>
      <c r="L57" s="164"/>
      <c r="M57" s="83"/>
      <c r="N57" s="83"/>
      <c r="O57" s="164"/>
      <c r="P57" s="366"/>
      <c r="Q57" s="368"/>
      <c r="R57" s="368"/>
      <c r="S57" s="368"/>
      <c r="T57" s="368"/>
      <c r="U57" s="368"/>
      <c r="V57" s="164">
        <v>180</v>
      </c>
      <c r="W57" s="164"/>
      <c r="X57" s="164"/>
      <c r="Y57" s="164"/>
      <c r="Z57" s="164"/>
      <c r="AA57" s="164"/>
      <c r="AB57" s="164"/>
      <c r="AC57" s="164"/>
      <c r="AD57" s="1711"/>
      <c r="AE57" s="1239">
        <v>40</v>
      </c>
      <c r="AF57" s="269">
        <f t="shared" si="2"/>
        <v>230</v>
      </c>
      <c r="AG57" s="367">
        <f t="shared" si="3"/>
        <v>5</v>
      </c>
    </row>
    <row r="58" spans="1:67" ht="15" customHeight="1" x14ac:dyDescent="0.25">
      <c r="A58" s="176" t="s">
        <v>361</v>
      </c>
      <c r="B58" s="307" t="s">
        <v>460</v>
      </c>
      <c r="C58" s="308" t="s">
        <v>1011</v>
      </c>
      <c r="D58" s="308" t="s">
        <v>83</v>
      </c>
      <c r="E58" s="889">
        <v>2012</v>
      </c>
      <c r="F58" s="890" t="s">
        <v>515</v>
      </c>
      <c r="G58" s="361"/>
      <c r="H58" s="1488"/>
      <c r="I58" s="304"/>
      <c r="J58" s="1488"/>
      <c r="K58" s="1488"/>
      <c r="L58" s="1488"/>
      <c r="M58" s="304"/>
      <c r="N58" s="304"/>
      <c r="O58" s="1488"/>
      <c r="P58" s="1808"/>
      <c r="Q58" s="1489">
        <v>28</v>
      </c>
      <c r="R58" s="1489"/>
      <c r="S58" s="1489"/>
      <c r="T58" s="1489"/>
      <c r="U58" s="1489"/>
      <c r="V58" s="1488"/>
      <c r="W58" s="1488"/>
      <c r="X58" s="1488"/>
      <c r="Y58" s="1488"/>
      <c r="Z58" s="1488"/>
      <c r="AA58" s="1488"/>
      <c r="AB58" s="1488"/>
      <c r="AC58" s="1488"/>
      <c r="AD58" s="1713"/>
      <c r="AE58" s="1809"/>
      <c r="AF58" s="269">
        <f t="shared" si="2"/>
        <v>38</v>
      </c>
      <c r="AG58" s="367">
        <f t="shared" si="3"/>
        <v>1</v>
      </c>
    </row>
    <row r="59" spans="1:67" ht="15.75" hidden="1" x14ac:dyDescent="0.25">
      <c r="A59" s="176" t="s">
        <v>378</v>
      </c>
      <c r="B59" s="166" t="s">
        <v>71</v>
      </c>
      <c r="C59" s="28" t="s">
        <v>85</v>
      </c>
      <c r="D59" s="28" t="s">
        <v>76</v>
      </c>
      <c r="E59" s="168">
        <v>2011</v>
      </c>
      <c r="F59" s="493" t="s">
        <v>515</v>
      </c>
      <c r="G59" s="357"/>
      <c r="H59" s="83"/>
      <c r="I59" s="83"/>
      <c r="J59" s="83"/>
      <c r="K59" s="83"/>
      <c r="L59" s="83"/>
      <c r="M59" s="83"/>
      <c r="N59" s="83"/>
      <c r="O59" s="83"/>
      <c r="P59" s="365"/>
      <c r="Q59" s="267"/>
      <c r="R59" s="267"/>
      <c r="S59" s="267"/>
      <c r="T59" s="267"/>
      <c r="U59" s="267"/>
      <c r="V59" s="83"/>
      <c r="W59" s="83"/>
      <c r="X59" s="83"/>
      <c r="Y59" s="83"/>
      <c r="Z59" s="83"/>
      <c r="AA59" s="83"/>
      <c r="AB59" s="83"/>
      <c r="AC59" s="83"/>
      <c r="AD59" s="493"/>
      <c r="AE59" s="1239"/>
      <c r="AF59" s="269">
        <f t="shared" si="2"/>
        <v>0</v>
      </c>
      <c r="AG59" s="367">
        <f t="shared" si="3"/>
        <v>0</v>
      </c>
    </row>
    <row r="60" spans="1:67" ht="15.75" hidden="1" x14ac:dyDescent="0.25">
      <c r="A60" s="176" t="s">
        <v>379</v>
      </c>
      <c r="B60" s="165" t="s">
        <v>71</v>
      </c>
      <c r="C60" s="85" t="s">
        <v>88</v>
      </c>
      <c r="D60" s="85" t="s">
        <v>89</v>
      </c>
      <c r="E60" s="169">
        <v>2011</v>
      </c>
      <c r="F60" s="87" t="s">
        <v>515</v>
      </c>
      <c r="G60" s="357"/>
      <c r="H60" s="83"/>
      <c r="I60" s="83"/>
      <c r="J60" s="83"/>
      <c r="K60" s="83"/>
      <c r="L60" s="83"/>
      <c r="M60" s="83"/>
      <c r="N60" s="83"/>
      <c r="O60" s="83"/>
      <c r="P60" s="365"/>
      <c r="Q60" s="267"/>
      <c r="R60" s="267"/>
      <c r="S60" s="267"/>
      <c r="T60" s="267"/>
      <c r="U60" s="267"/>
      <c r="V60" s="83"/>
      <c r="W60" s="83"/>
      <c r="X60" s="83"/>
      <c r="Y60" s="83"/>
      <c r="Z60" s="83"/>
      <c r="AA60" s="83"/>
      <c r="AB60" s="83"/>
      <c r="AC60" s="83"/>
      <c r="AD60" s="493"/>
      <c r="AE60" s="1239"/>
      <c r="AF60" s="269">
        <f t="shared" si="2"/>
        <v>0</v>
      </c>
      <c r="AG60" s="367">
        <f t="shared" si="3"/>
        <v>0</v>
      </c>
    </row>
    <row r="61" spans="1:67" ht="15.75" hidden="1" x14ac:dyDescent="0.25">
      <c r="A61" s="176" t="s">
        <v>380</v>
      </c>
      <c r="B61" s="166" t="s">
        <v>13</v>
      </c>
      <c r="C61" s="28" t="s">
        <v>160</v>
      </c>
      <c r="D61" s="28" t="s">
        <v>83</v>
      </c>
      <c r="E61" s="168">
        <v>2011</v>
      </c>
      <c r="F61" s="493" t="s">
        <v>515</v>
      </c>
      <c r="G61" s="358"/>
      <c r="H61" s="84"/>
      <c r="I61" s="84"/>
      <c r="J61" s="84"/>
      <c r="K61" s="84"/>
      <c r="L61" s="84"/>
      <c r="M61" s="84"/>
      <c r="N61" s="84"/>
      <c r="O61" s="84"/>
      <c r="P61" s="367"/>
      <c r="Q61" s="283"/>
      <c r="R61" s="283"/>
      <c r="S61" s="283"/>
      <c r="T61" s="283"/>
      <c r="U61" s="283"/>
      <c r="V61" s="84"/>
      <c r="W61" s="84"/>
      <c r="X61" s="84"/>
      <c r="Y61" s="84"/>
      <c r="Z61" s="84"/>
      <c r="AA61" s="84"/>
      <c r="AB61" s="84"/>
      <c r="AC61" s="84"/>
      <c r="AD61" s="87"/>
      <c r="AE61" s="295"/>
      <c r="AF61" s="269">
        <f t="shared" si="2"/>
        <v>0</v>
      </c>
      <c r="AG61" s="367">
        <f t="shared" si="3"/>
        <v>0</v>
      </c>
    </row>
    <row r="62" spans="1:67" ht="15.75" hidden="1" x14ac:dyDescent="0.25">
      <c r="A62" s="176" t="s">
        <v>388</v>
      </c>
      <c r="B62" s="166" t="s">
        <v>469</v>
      </c>
      <c r="C62" s="28" t="s">
        <v>18</v>
      </c>
      <c r="D62" s="28" t="s">
        <v>136</v>
      </c>
      <c r="E62" s="168">
        <v>2011</v>
      </c>
      <c r="F62" s="493" t="s">
        <v>515</v>
      </c>
      <c r="G62" s="358"/>
      <c r="H62" s="164"/>
      <c r="I62" s="83"/>
      <c r="J62" s="164"/>
      <c r="K62" s="164"/>
      <c r="L62" s="164"/>
      <c r="M62" s="83"/>
      <c r="N62" s="83"/>
      <c r="O62" s="164"/>
      <c r="P62" s="365"/>
      <c r="Q62" s="368"/>
      <c r="R62" s="368"/>
      <c r="S62" s="368"/>
      <c r="T62" s="368"/>
      <c r="U62" s="368"/>
      <c r="V62" s="164"/>
      <c r="W62" s="164"/>
      <c r="X62" s="164"/>
      <c r="Y62" s="164"/>
      <c r="Z62" s="164"/>
      <c r="AA62" s="164"/>
      <c r="AB62" s="164"/>
      <c r="AC62" s="164"/>
      <c r="AD62" s="1711"/>
      <c r="AE62" s="1239"/>
      <c r="AF62" s="269">
        <f t="shared" si="2"/>
        <v>0</v>
      </c>
      <c r="AG62" s="367">
        <f t="shared" si="3"/>
        <v>0</v>
      </c>
    </row>
    <row r="63" spans="1:67" ht="15.75" hidden="1" x14ac:dyDescent="0.25">
      <c r="A63" s="176" t="s">
        <v>389</v>
      </c>
      <c r="B63" s="165" t="s">
        <v>505</v>
      </c>
      <c r="C63" s="85" t="s">
        <v>506</v>
      </c>
      <c r="D63" s="85" t="s">
        <v>507</v>
      </c>
      <c r="E63" s="169">
        <v>2011</v>
      </c>
      <c r="F63" s="87" t="s">
        <v>515</v>
      </c>
      <c r="G63" s="358"/>
      <c r="H63" s="83"/>
      <c r="I63" s="83"/>
      <c r="J63" s="83"/>
      <c r="K63" s="83"/>
      <c r="L63" s="83"/>
      <c r="M63" s="83"/>
      <c r="N63" s="83"/>
      <c r="O63" s="83"/>
      <c r="P63" s="365"/>
      <c r="Q63" s="267"/>
      <c r="R63" s="267"/>
      <c r="S63" s="267"/>
      <c r="T63" s="267"/>
      <c r="U63" s="267"/>
      <c r="V63" s="83"/>
      <c r="W63" s="83"/>
      <c r="X63" s="83"/>
      <c r="Y63" s="83"/>
      <c r="Z63" s="83"/>
      <c r="AA63" s="83"/>
      <c r="AB63" s="83"/>
      <c r="AC63" s="83"/>
      <c r="AD63" s="493"/>
      <c r="AE63" s="1239"/>
      <c r="AF63" s="269">
        <f t="shared" si="2"/>
        <v>0</v>
      </c>
      <c r="AG63" s="367">
        <f t="shared" si="3"/>
        <v>0</v>
      </c>
    </row>
    <row r="64" spans="1:67" ht="15.75" hidden="1" x14ac:dyDescent="0.25">
      <c r="A64" s="176" t="s">
        <v>411</v>
      </c>
      <c r="B64" s="166" t="s">
        <v>71</v>
      </c>
      <c r="C64" s="28" t="s">
        <v>504</v>
      </c>
      <c r="D64" s="28" t="s">
        <v>83</v>
      </c>
      <c r="E64" s="168">
        <v>2011</v>
      </c>
      <c r="F64" s="493" t="s">
        <v>515</v>
      </c>
      <c r="G64" s="357"/>
      <c r="H64" s="164"/>
      <c r="I64" s="83"/>
      <c r="J64" s="164"/>
      <c r="K64" s="164"/>
      <c r="L64" s="164"/>
      <c r="M64" s="83"/>
      <c r="N64" s="83"/>
      <c r="O64" s="164"/>
      <c r="P64" s="365"/>
      <c r="Q64" s="368"/>
      <c r="R64" s="368"/>
      <c r="S64" s="368"/>
      <c r="T64" s="368"/>
      <c r="U64" s="368"/>
      <c r="V64" s="164"/>
      <c r="W64" s="164"/>
      <c r="X64" s="164"/>
      <c r="Y64" s="164"/>
      <c r="Z64" s="164"/>
      <c r="AA64" s="164"/>
      <c r="AB64" s="164"/>
      <c r="AC64" s="164"/>
      <c r="AD64" s="1711"/>
      <c r="AE64" s="1239"/>
      <c r="AF64" s="269">
        <f t="shared" si="2"/>
        <v>0</v>
      </c>
      <c r="AG64" s="367">
        <f t="shared" si="3"/>
        <v>0</v>
      </c>
    </row>
    <row r="65" spans="1:33" ht="15.75" hidden="1" x14ac:dyDescent="0.25">
      <c r="A65" s="176" t="s">
        <v>412</v>
      </c>
      <c r="B65" s="166" t="s">
        <v>6</v>
      </c>
      <c r="C65" s="28" t="s">
        <v>180</v>
      </c>
      <c r="D65" s="28" t="s">
        <v>70</v>
      </c>
      <c r="E65" s="168">
        <v>2011</v>
      </c>
      <c r="F65" s="493" t="s">
        <v>515</v>
      </c>
      <c r="G65" s="357"/>
      <c r="H65" s="83"/>
      <c r="I65" s="83"/>
      <c r="J65" s="83"/>
      <c r="K65" s="83"/>
      <c r="L65" s="83"/>
      <c r="M65" s="83"/>
      <c r="N65" s="83"/>
      <c r="O65" s="83"/>
      <c r="P65" s="365"/>
      <c r="Q65" s="267"/>
      <c r="R65" s="267"/>
      <c r="S65" s="267"/>
      <c r="T65" s="267"/>
      <c r="U65" s="267"/>
      <c r="V65" s="83"/>
      <c r="W65" s="83"/>
      <c r="X65" s="83"/>
      <c r="Y65" s="83"/>
      <c r="Z65" s="83"/>
      <c r="AA65" s="83"/>
      <c r="AB65" s="83"/>
      <c r="AC65" s="83"/>
      <c r="AD65" s="493"/>
      <c r="AE65" s="1239"/>
      <c r="AF65" s="269">
        <f t="shared" si="2"/>
        <v>0</v>
      </c>
      <c r="AG65" s="367">
        <f t="shared" si="3"/>
        <v>0</v>
      </c>
    </row>
    <row r="66" spans="1:33" ht="15.75" hidden="1" x14ac:dyDescent="0.25">
      <c r="A66" s="176" t="s">
        <v>413</v>
      </c>
      <c r="B66" s="165" t="s">
        <v>469</v>
      </c>
      <c r="C66" s="85" t="s">
        <v>559</v>
      </c>
      <c r="D66" s="85" t="s">
        <v>560</v>
      </c>
      <c r="E66" s="169">
        <v>2011</v>
      </c>
      <c r="F66" s="87" t="s">
        <v>515</v>
      </c>
      <c r="G66" s="357"/>
      <c r="H66" s="83"/>
      <c r="I66" s="83"/>
      <c r="J66" s="83"/>
      <c r="K66" s="83"/>
      <c r="L66" s="83"/>
      <c r="M66" s="83"/>
      <c r="N66" s="83"/>
      <c r="O66" s="83"/>
      <c r="P66" s="365"/>
      <c r="Q66" s="267"/>
      <c r="R66" s="267"/>
      <c r="S66" s="267"/>
      <c r="T66" s="267"/>
      <c r="U66" s="267"/>
      <c r="V66" s="83"/>
      <c r="W66" s="83"/>
      <c r="X66" s="83"/>
      <c r="Y66" s="83"/>
      <c r="Z66" s="83"/>
      <c r="AA66" s="83"/>
      <c r="AB66" s="83"/>
      <c r="AC66" s="83"/>
      <c r="AD66" s="493"/>
      <c r="AE66" s="1239"/>
      <c r="AF66" s="269">
        <f t="shared" si="2"/>
        <v>0</v>
      </c>
      <c r="AG66" s="367">
        <f t="shared" si="3"/>
        <v>0</v>
      </c>
    </row>
    <row r="67" spans="1:33" ht="15.75" hidden="1" x14ac:dyDescent="0.25">
      <c r="A67" s="176" t="s">
        <v>414</v>
      </c>
      <c r="B67" s="166" t="s">
        <v>15</v>
      </c>
      <c r="C67" s="28" t="s">
        <v>410</v>
      </c>
      <c r="D67" s="28" t="s">
        <v>147</v>
      </c>
      <c r="E67" s="168">
        <v>2011</v>
      </c>
      <c r="F67" s="493" t="s">
        <v>515</v>
      </c>
      <c r="G67" s="358"/>
      <c r="H67" s="172"/>
      <c r="I67" s="84"/>
      <c r="J67" s="172"/>
      <c r="K67" s="172"/>
      <c r="L67" s="172"/>
      <c r="M67" s="84"/>
      <c r="N67" s="84"/>
      <c r="O67" s="172"/>
      <c r="P67" s="367"/>
      <c r="Q67" s="487"/>
      <c r="R67" s="487"/>
      <c r="S67" s="487"/>
      <c r="T67" s="487"/>
      <c r="U67" s="487"/>
      <c r="V67" s="172"/>
      <c r="W67" s="172"/>
      <c r="X67" s="172"/>
      <c r="Y67" s="172"/>
      <c r="Z67" s="172"/>
      <c r="AA67" s="172"/>
      <c r="AB67" s="172"/>
      <c r="AC67" s="172"/>
      <c r="AD67" s="1712"/>
      <c r="AE67" s="295"/>
      <c r="AF67" s="269">
        <f t="shared" si="2"/>
        <v>0</v>
      </c>
      <c r="AG67" s="367">
        <f t="shared" si="3"/>
        <v>0</v>
      </c>
    </row>
    <row r="68" spans="1:33" ht="15.75" hidden="1" x14ac:dyDescent="0.25">
      <c r="A68" s="176" t="s">
        <v>415</v>
      </c>
      <c r="B68" s="166" t="s">
        <v>23</v>
      </c>
      <c r="C68" s="28" t="s">
        <v>557</v>
      </c>
      <c r="D68" s="28" t="s">
        <v>179</v>
      </c>
      <c r="E68" s="168">
        <v>2011</v>
      </c>
      <c r="F68" s="493" t="s">
        <v>515</v>
      </c>
      <c r="G68" s="357"/>
      <c r="H68" s="164"/>
      <c r="I68" s="83"/>
      <c r="J68" s="164"/>
      <c r="K68" s="164"/>
      <c r="L68" s="164"/>
      <c r="M68" s="83"/>
      <c r="N68" s="83"/>
      <c r="O68" s="164"/>
      <c r="P68" s="365"/>
      <c r="Q68" s="368"/>
      <c r="R68" s="368"/>
      <c r="S68" s="368"/>
      <c r="T68" s="368"/>
      <c r="U68" s="368"/>
      <c r="V68" s="164"/>
      <c r="W68" s="164"/>
      <c r="X68" s="164"/>
      <c r="Y68" s="164"/>
      <c r="Z68" s="164"/>
      <c r="AA68" s="164"/>
      <c r="AB68" s="164"/>
      <c r="AC68" s="164"/>
      <c r="AD68" s="1711"/>
      <c r="AE68" s="1239"/>
      <c r="AF68" s="269">
        <f t="shared" ref="AF68:AF91" si="4">SUM(G68:AC68)+(AG68*10)</f>
        <v>0</v>
      </c>
      <c r="AG68" s="367">
        <f t="shared" ref="AG68:AG91" si="5">COUNTA(G68:AC68)+(AE68/10)</f>
        <v>0</v>
      </c>
    </row>
    <row r="69" spans="1:33" ht="15.75" hidden="1" x14ac:dyDescent="0.25">
      <c r="A69" s="176" t="s">
        <v>430</v>
      </c>
      <c r="B69" s="166" t="s">
        <v>11</v>
      </c>
      <c r="C69" s="28" t="s">
        <v>755</v>
      </c>
      <c r="D69" s="28" t="s">
        <v>115</v>
      </c>
      <c r="E69" s="168">
        <v>2011</v>
      </c>
      <c r="F69" s="493" t="s">
        <v>515</v>
      </c>
      <c r="G69" s="358"/>
      <c r="H69" s="83"/>
      <c r="I69" s="83"/>
      <c r="J69" s="83"/>
      <c r="K69" s="83"/>
      <c r="L69" s="83"/>
      <c r="M69" s="83"/>
      <c r="N69" s="83"/>
      <c r="O69" s="83"/>
      <c r="P69" s="365"/>
      <c r="Q69" s="267"/>
      <c r="R69" s="267"/>
      <c r="S69" s="267"/>
      <c r="T69" s="267"/>
      <c r="U69" s="267"/>
      <c r="V69" s="83"/>
      <c r="W69" s="83"/>
      <c r="X69" s="83"/>
      <c r="Y69" s="83"/>
      <c r="Z69" s="83"/>
      <c r="AA69" s="83"/>
      <c r="AB69" s="83"/>
      <c r="AC69" s="83"/>
      <c r="AD69" s="493"/>
      <c r="AE69" s="1239"/>
      <c r="AF69" s="269">
        <f t="shared" si="4"/>
        <v>0</v>
      </c>
      <c r="AG69" s="367">
        <f t="shared" si="5"/>
        <v>0</v>
      </c>
    </row>
    <row r="70" spans="1:33" ht="15.75" hidden="1" x14ac:dyDescent="0.25">
      <c r="A70" s="176" t="s">
        <v>431</v>
      </c>
      <c r="B70" s="166" t="s">
        <v>376</v>
      </c>
      <c r="C70" s="28" t="s">
        <v>390</v>
      </c>
      <c r="D70" s="28" t="s">
        <v>391</v>
      </c>
      <c r="E70" s="168">
        <v>2011</v>
      </c>
      <c r="F70" s="493" t="s">
        <v>515</v>
      </c>
      <c r="G70" s="357"/>
      <c r="H70" s="83"/>
      <c r="I70" s="83"/>
      <c r="J70" s="83"/>
      <c r="K70" s="83"/>
      <c r="L70" s="83"/>
      <c r="M70" s="83"/>
      <c r="N70" s="83"/>
      <c r="O70" s="83"/>
      <c r="P70" s="365"/>
      <c r="Q70" s="267"/>
      <c r="R70" s="267"/>
      <c r="S70" s="267"/>
      <c r="T70" s="267"/>
      <c r="U70" s="267"/>
      <c r="V70" s="83"/>
      <c r="W70" s="83"/>
      <c r="X70" s="83"/>
      <c r="Y70" s="83"/>
      <c r="Z70" s="83"/>
      <c r="AA70" s="83"/>
      <c r="AB70" s="83"/>
      <c r="AC70" s="83"/>
      <c r="AD70" s="493"/>
      <c r="AE70" s="1239"/>
      <c r="AF70" s="269">
        <f t="shared" si="4"/>
        <v>0</v>
      </c>
      <c r="AG70" s="367">
        <f t="shared" si="5"/>
        <v>0</v>
      </c>
    </row>
    <row r="71" spans="1:33" ht="15.75" hidden="1" x14ac:dyDescent="0.25">
      <c r="A71" s="176" t="s">
        <v>558</v>
      </c>
      <c r="B71" s="166" t="s">
        <v>505</v>
      </c>
      <c r="C71" s="28" t="s">
        <v>717</v>
      </c>
      <c r="D71" s="28" t="s">
        <v>171</v>
      </c>
      <c r="E71" s="168">
        <v>2011</v>
      </c>
      <c r="F71" s="493" t="s">
        <v>515</v>
      </c>
      <c r="G71" s="357"/>
      <c r="H71" s="164"/>
      <c r="I71" s="83"/>
      <c r="J71" s="164"/>
      <c r="K71" s="164"/>
      <c r="L71" s="164"/>
      <c r="M71" s="83"/>
      <c r="N71" s="83"/>
      <c r="O71" s="164"/>
      <c r="P71" s="365"/>
      <c r="Q71" s="368"/>
      <c r="R71" s="368"/>
      <c r="S71" s="368"/>
      <c r="T71" s="368"/>
      <c r="U71" s="368"/>
      <c r="V71" s="164"/>
      <c r="W71" s="164"/>
      <c r="X71" s="164"/>
      <c r="Y71" s="164"/>
      <c r="Z71" s="164"/>
      <c r="AA71" s="164"/>
      <c r="AB71" s="164"/>
      <c r="AC71" s="164"/>
      <c r="AD71" s="1711"/>
      <c r="AE71" s="1239"/>
      <c r="AF71" s="269">
        <f t="shared" si="4"/>
        <v>0</v>
      </c>
      <c r="AG71" s="367">
        <f t="shared" si="5"/>
        <v>0</v>
      </c>
    </row>
    <row r="72" spans="1:33" ht="15.75" hidden="1" x14ac:dyDescent="0.25">
      <c r="A72" s="176" t="s">
        <v>561</v>
      </c>
      <c r="B72" s="166" t="s">
        <v>703</v>
      </c>
      <c r="C72" s="28" t="s">
        <v>704</v>
      </c>
      <c r="D72" s="28" t="s">
        <v>179</v>
      </c>
      <c r="E72" s="168">
        <v>2011</v>
      </c>
      <c r="F72" s="493" t="s">
        <v>516</v>
      </c>
      <c r="G72" s="358"/>
      <c r="H72" s="84"/>
      <c r="I72" s="84"/>
      <c r="J72" s="84"/>
      <c r="K72" s="84"/>
      <c r="L72" s="84"/>
      <c r="M72" s="84"/>
      <c r="N72" s="84"/>
      <c r="O72" s="84"/>
      <c r="P72" s="365"/>
      <c r="Q72" s="267"/>
      <c r="R72" s="267"/>
      <c r="S72" s="267"/>
      <c r="T72" s="267"/>
      <c r="U72" s="267"/>
      <c r="V72" s="83"/>
      <c r="W72" s="83"/>
      <c r="X72" s="83"/>
      <c r="Y72" s="83"/>
      <c r="Z72" s="83"/>
      <c r="AA72" s="83"/>
      <c r="AB72" s="83"/>
      <c r="AC72" s="83"/>
      <c r="AD72" s="493"/>
      <c r="AE72" s="1239"/>
      <c r="AF72" s="269">
        <f t="shared" si="4"/>
        <v>0</v>
      </c>
      <c r="AG72" s="367">
        <f t="shared" si="5"/>
        <v>0</v>
      </c>
    </row>
    <row r="73" spans="1:33" ht="15.75" hidden="1" x14ac:dyDescent="0.25">
      <c r="A73" s="176" t="s">
        <v>562</v>
      </c>
      <c r="B73" s="165" t="s">
        <v>131</v>
      </c>
      <c r="C73" s="85" t="s">
        <v>711</v>
      </c>
      <c r="D73" s="85" t="s">
        <v>586</v>
      </c>
      <c r="E73" s="169">
        <v>2011</v>
      </c>
      <c r="F73" s="493" t="s">
        <v>516</v>
      </c>
      <c r="G73" s="357"/>
      <c r="H73" s="164"/>
      <c r="I73" s="83"/>
      <c r="J73" s="164"/>
      <c r="K73" s="164"/>
      <c r="L73" s="164"/>
      <c r="M73" s="83"/>
      <c r="N73" s="83"/>
      <c r="O73" s="164"/>
      <c r="P73" s="365"/>
      <c r="Q73" s="368"/>
      <c r="R73" s="368"/>
      <c r="S73" s="368"/>
      <c r="T73" s="368"/>
      <c r="U73" s="368"/>
      <c r="V73" s="164"/>
      <c r="W73" s="164"/>
      <c r="X73" s="164"/>
      <c r="Y73" s="164"/>
      <c r="Z73" s="164"/>
      <c r="AA73" s="164"/>
      <c r="AB73" s="164"/>
      <c r="AC73" s="164"/>
      <c r="AD73" s="1711"/>
      <c r="AE73" s="1239"/>
      <c r="AF73" s="269">
        <f t="shared" si="4"/>
        <v>0</v>
      </c>
      <c r="AG73" s="367">
        <f t="shared" si="5"/>
        <v>0</v>
      </c>
    </row>
    <row r="74" spans="1:33" ht="15.75" hidden="1" x14ac:dyDescent="0.25">
      <c r="A74" s="176" t="s">
        <v>563</v>
      </c>
      <c r="B74" s="166" t="s">
        <v>505</v>
      </c>
      <c r="C74" s="28" t="s">
        <v>636</v>
      </c>
      <c r="D74" s="28" t="s">
        <v>184</v>
      </c>
      <c r="E74" s="168">
        <v>2011</v>
      </c>
      <c r="F74" s="493" t="s">
        <v>515</v>
      </c>
      <c r="G74" s="358"/>
      <c r="H74" s="84"/>
      <c r="I74" s="84"/>
      <c r="J74" s="84"/>
      <c r="K74" s="84"/>
      <c r="L74" s="84"/>
      <c r="M74" s="84"/>
      <c r="N74" s="84"/>
      <c r="O74" s="84"/>
      <c r="P74" s="367"/>
      <c r="Q74" s="283"/>
      <c r="R74" s="283"/>
      <c r="S74" s="283"/>
      <c r="T74" s="283"/>
      <c r="U74" s="283"/>
      <c r="V74" s="84"/>
      <c r="W74" s="84"/>
      <c r="X74" s="84"/>
      <c r="Y74" s="84"/>
      <c r="Z74" s="84"/>
      <c r="AA74" s="84"/>
      <c r="AB74" s="84"/>
      <c r="AC74" s="84"/>
      <c r="AD74" s="87"/>
      <c r="AE74" s="1239"/>
      <c r="AF74" s="269">
        <f t="shared" si="4"/>
        <v>0</v>
      </c>
      <c r="AG74" s="367">
        <f t="shared" si="5"/>
        <v>0</v>
      </c>
    </row>
    <row r="75" spans="1:33" ht="15.75" hidden="1" x14ac:dyDescent="0.25">
      <c r="A75" s="176" t="s">
        <v>564</v>
      </c>
      <c r="B75" s="165" t="s">
        <v>505</v>
      </c>
      <c r="C75" s="85" t="s">
        <v>508</v>
      </c>
      <c r="D75" s="85" t="s">
        <v>645</v>
      </c>
      <c r="E75" s="169">
        <v>2011</v>
      </c>
      <c r="F75" s="87" t="s">
        <v>516</v>
      </c>
      <c r="G75" s="357"/>
      <c r="H75" s="83"/>
      <c r="I75" s="83"/>
      <c r="J75" s="83"/>
      <c r="K75" s="83"/>
      <c r="L75" s="83"/>
      <c r="M75" s="83"/>
      <c r="N75" s="83"/>
      <c r="O75" s="83"/>
      <c r="P75" s="365"/>
      <c r="Q75" s="267"/>
      <c r="R75" s="267"/>
      <c r="S75" s="267"/>
      <c r="T75" s="267"/>
      <c r="U75" s="267"/>
      <c r="V75" s="83"/>
      <c r="W75" s="83"/>
      <c r="X75" s="83"/>
      <c r="Y75" s="83"/>
      <c r="Z75" s="83"/>
      <c r="AA75" s="83"/>
      <c r="AB75" s="83"/>
      <c r="AC75" s="83"/>
      <c r="AD75" s="493"/>
      <c r="AE75" s="1239"/>
      <c r="AF75" s="269">
        <f t="shared" si="4"/>
        <v>0</v>
      </c>
      <c r="AG75" s="367">
        <f t="shared" si="5"/>
        <v>0</v>
      </c>
    </row>
    <row r="76" spans="1:33" ht="15.75" hidden="1" x14ac:dyDescent="0.25">
      <c r="A76" s="176" t="s">
        <v>565</v>
      </c>
      <c r="B76" s="166" t="s">
        <v>131</v>
      </c>
      <c r="C76" s="28" t="s">
        <v>712</v>
      </c>
      <c r="D76" s="28" t="s">
        <v>713</v>
      </c>
      <c r="E76" s="168">
        <v>2011</v>
      </c>
      <c r="F76" s="493" t="s">
        <v>516</v>
      </c>
      <c r="G76" s="358"/>
      <c r="H76" s="84"/>
      <c r="I76" s="84"/>
      <c r="J76" s="84"/>
      <c r="K76" s="84"/>
      <c r="L76" s="84"/>
      <c r="M76" s="84"/>
      <c r="N76" s="84"/>
      <c r="O76" s="84"/>
      <c r="P76" s="365"/>
      <c r="Q76" s="267"/>
      <c r="R76" s="267"/>
      <c r="S76" s="267"/>
      <c r="T76" s="267"/>
      <c r="U76" s="267"/>
      <c r="V76" s="83"/>
      <c r="W76" s="83"/>
      <c r="X76" s="83"/>
      <c r="Y76" s="83"/>
      <c r="Z76" s="83"/>
      <c r="AA76" s="83"/>
      <c r="AB76" s="83"/>
      <c r="AC76" s="83"/>
      <c r="AD76" s="493"/>
      <c r="AE76" s="1239"/>
      <c r="AF76" s="269">
        <f t="shared" si="4"/>
        <v>0</v>
      </c>
      <c r="AG76" s="367">
        <f t="shared" si="5"/>
        <v>0</v>
      </c>
    </row>
    <row r="77" spans="1:33" ht="15.75" x14ac:dyDescent="0.25">
      <c r="A77" s="176" t="s">
        <v>566</v>
      </c>
      <c r="B77" s="166" t="s">
        <v>628</v>
      </c>
      <c r="C77" s="28" t="s">
        <v>900</v>
      </c>
      <c r="D77" s="28" t="s">
        <v>82</v>
      </c>
      <c r="E77" s="168">
        <v>2011</v>
      </c>
      <c r="F77" s="493" t="s">
        <v>516</v>
      </c>
      <c r="G77" s="357"/>
      <c r="H77" s="164"/>
      <c r="I77" s="83"/>
      <c r="J77" s="164"/>
      <c r="K77" s="164"/>
      <c r="L77" s="164"/>
      <c r="M77" s="83"/>
      <c r="N77" s="83"/>
      <c r="O77" s="164"/>
      <c r="P77" s="366"/>
      <c r="Q77" s="368">
        <v>26</v>
      </c>
      <c r="R77" s="368"/>
      <c r="S77" s="368"/>
      <c r="T77" s="368"/>
      <c r="U77" s="368"/>
      <c r="V77" s="164"/>
      <c r="W77" s="164"/>
      <c r="X77" s="164"/>
      <c r="Y77" s="164"/>
      <c r="Z77" s="164"/>
      <c r="AA77" s="164"/>
      <c r="AB77" s="164"/>
      <c r="AC77" s="164"/>
      <c r="AD77" s="1711"/>
      <c r="AE77" s="1239"/>
      <c r="AF77" s="269">
        <f t="shared" si="4"/>
        <v>36</v>
      </c>
      <c r="AG77" s="367">
        <f t="shared" si="5"/>
        <v>1</v>
      </c>
    </row>
    <row r="78" spans="1:33" ht="16.5" customHeight="1" x14ac:dyDescent="0.25">
      <c r="A78" s="176" t="s">
        <v>567</v>
      </c>
      <c r="B78" s="166" t="s">
        <v>11</v>
      </c>
      <c r="C78" s="28" t="s">
        <v>511</v>
      </c>
      <c r="D78" s="28" t="s">
        <v>172</v>
      </c>
      <c r="E78" s="168">
        <v>2012</v>
      </c>
      <c r="F78" s="493" t="s">
        <v>515</v>
      </c>
      <c r="G78" s="357"/>
      <c r="H78" s="164">
        <v>24</v>
      </c>
      <c r="I78" s="83"/>
      <c r="J78" s="164"/>
      <c r="K78" s="164"/>
      <c r="L78" s="164"/>
      <c r="M78" s="83"/>
      <c r="N78" s="164"/>
      <c r="O78" s="164"/>
      <c r="P78" s="366"/>
      <c r="Q78" s="368"/>
      <c r="R78" s="368"/>
      <c r="S78" s="368"/>
      <c r="T78" s="368"/>
      <c r="U78" s="368"/>
      <c r="V78" s="164"/>
      <c r="W78" s="164"/>
      <c r="X78" s="164"/>
      <c r="Y78" s="164"/>
      <c r="Z78" s="164"/>
      <c r="AA78" s="164"/>
      <c r="AB78" s="164"/>
      <c r="AC78" s="164"/>
      <c r="AD78" s="1711"/>
      <c r="AE78" s="1239"/>
      <c r="AF78" s="269">
        <f t="shared" si="4"/>
        <v>34</v>
      </c>
      <c r="AG78" s="367">
        <f t="shared" si="5"/>
        <v>1</v>
      </c>
    </row>
    <row r="79" spans="1:33" ht="16.5" customHeight="1" x14ac:dyDescent="0.25">
      <c r="A79" s="176" t="s">
        <v>568</v>
      </c>
      <c r="B79" s="166" t="s">
        <v>1087</v>
      </c>
      <c r="C79" s="28" t="s">
        <v>1094</v>
      </c>
      <c r="D79" s="28" t="s">
        <v>73</v>
      </c>
      <c r="E79" s="168">
        <v>2011</v>
      </c>
      <c r="F79" s="493" t="s">
        <v>516</v>
      </c>
      <c r="G79" s="357"/>
      <c r="H79" s="164"/>
      <c r="I79" s="83"/>
      <c r="J79" s="164"/>
      <c r="K79" s="164"/>
      <c r="L79" s="164"/>
      <c r="M79" s="83"/>
      <c r="N79" s="164"/>
      <c r="O79" s="164"/>
      <c r="P79" s="366"/>
      <c r="Q79" s="368"/>
      <c r="R79" s="368"/>
      <c r="S79" s="368"/>
      <c r="T79" s="368">
        <v>39</v>
      </c>
      <c r="U79" s="368"/>
      <c r="V79" s="164"/>
      <c r="W79" s="164"/>
      <c r="X79" s="164"/>
      <c r="Y79" s="164"/>
      <c r="Z79" s="164"/>
      <c r="AA79" s="164"/>
      <c r="AB79" s="164"/>
      <c r="AC79" s="164"/>
      <c r="AD79" s="1711"/>
      <c r="AE79" s="1239"/>
      <c r="AF79" s="269">
        <f t="shared" si="4"/>
        <v>49</v>
      </c>
      <c r="AG79" s="367">
        <f t="shared" si="5"/>
        <v>1</v>
      </c>
    </row>
    <row r="80" spans="1:33" ht="16.5" customHeight="1" x14ac:dyDescent="0.25">
      <c r="A80" s="176" t="s">
        <v>570</v>
      </c>
      <c r="B80" s="166" t="s">
        <v>809</v>
      </c>
      <c r="C80" s="28" t="s">
        <v>1091</v>
      </c>
      <c r="D80" s="28" t="s">
        <v>795</v>
      </c>
      <c r="E80" s="168">
        <v>2012</v>
      </c>
      <c r="F80" s="493" t="s">
        <v>515</v>
      </c>
      <c r="G80" s="357"/>
      <c r="H80" s="164"/>
      <c r="I80" s="83"/>
      <c r="J80" s="164"/>
      <c r="K80" s="164"/>
      <c r="L80" s="164"/>
      <c r="M80" s="83"/>
      <c r="N80" s="164"/>
      <c r="O80" s="164"/>
      <c r="P80" s="366"/>
      <c r="Q80" s="368"/>
      <c r="R80" s="368"/>
      <c r="S80" s="368"/>
      <c r="T80" s="368">
        <v>36</v>
      </c>
      <c r="U80" s="368"/>
      <c r="V80" s="164"/>
      <c r="W80" s="164"/>
      <c r="X80" s="164"/>
      <c r="Y80" s="164"/>
      <c r="Z80" s="164"/>
      <c r="AA80" s="164"/>
      <c r="AB80" s="164"/>
      <c r="AC80" s="164"/>
      <c r="AD80" s="1711"/>
      <c r="AE80" s="1239"/>
      <c r="AF80" s="269">
        <f t="shared" si="4"/>
        <v>46</v>
      </c>
      <c r="AG80" s="367">
        <f t="shared" si="5"/>
        <v>1</v>
      </c>
    </row>
    <row r="81" spans="1:33" ht="16.5" customHeight="1" x14ac:dyDescent="0.25">
      <c r="A81" s="176" t="s">
        <v>571</v>
      </c>
      <c r="B81" s="166" t="s">
        <v>809</v>
      </c>
      <c r="C81" s="28" t="s">
        <v>808</v>
      </c>
      <c r="D81" s="28" t="s">
        <v>1092</v>
      </c>
      <c r="E81" s="168">
        <v>2012</v>
      </c>
      <c r="F81" s="493" t="s">
        <v>515</v>
      </c>
      <c r="G81" s="357"/>
      <c r="H81" s="164"/>
      <c r="I81" s="83"/>
      <c r="J81" s="164"/>
      <c r="K81" s="164"/>
      <c r="L81" s="164"/>
      <c r="M81" s="83"/>
      <c r="N81" s="164"/>
      <c r="O81" s="164"/>
      <c r="P81" s="366"/>
      <c r="Q81" s="368"/>
      <c r="R81" s="368"/>
      <c r="S81" s="368"/>
      <c r="T81" s="368">
        <v>34</v>
      </c>
      <c r="U81" s="368"/>
      <c r="V81" s="164"/>
      <c r="W81" s="164"/>
      <c r="X81" s="164"/>
      <c r="Y81" s="164"/>
      <c r="Z81" s="164"/>
      <c r="AA81" s="164"/>
      <c r="AB81" s="164"/>
      <c r="AC81" s="164"/>
      <c r="AD81" s="1711"/>
      <c r="AE81" s="1239"/>
      <c r="AF81" s="269">
        <f t="shared" si="4"/>
        <v>44</v>
      </c>
      <c r="AG81" s="367">
        <f t="shared" si="5"/>
        <v>1</v>
      </c>
    </row>
    <row r="82" spans="1:33" ht="15.75" customHeight="1" x14ac:dyDescent="0.25">
      <c r="A82" s="176" t="s">
        <v>572</v>
      </c>
      <c r="B82" s="166" t="s">
        <v>14</v>
      </c>
      <c r="C82" s="28" t="s">
        <v>879</v>
      </c>
      <c r="D82" s="28" t="s">
        <v>166</v>
      </c>
      <c r="E82" s="168">
        <v>2012</v>
      </c>
      <c r="F82" s="493" t="s">
        <v>516</v>
      </c>
      <c r="G82" s="357"/>
      <c r="H82" s="83"/>
      <c r="I82" s="83"/>
      <c r="J82" s="83"/>
      <c r="K82" s="83"/>
      <c r="L82" s="83"/>
      <c r="M82" s="83"/>
      <c r="N82" s="83"/>
      <c r="O82" s="83"/>
      <c r="P82" s="365"/>
      <c r="Q82" s="267"/>
      <c r="R82" s="267"/>
      <c r="S82" s="267"/>
      <c r="T82" s="267">
        <v>28</v>
      </c>
      <c r="U82" s="267"/>
      <c r="V82" s="83"/>
      <c r="W82" s="83"/>
      <c r="X82" s="83"/>
      <c r="Y82" s="83"/>
      <c r="Z82" s="83"/>
      <c r="AA82" s="83"/>
      <c r="AB82" s="83"/>
      <c r="AC82" s="83"/>
      <c r="AD82" s="493"/>
      <c r="AE82" s="1239"/>
      <c r="AF82" s="269">
        <f t="shared" si="4"/>
        <v>38</v>
      </c>
      <c r="AG82" s="367">
        <f t="shared" si="5"/>
        <v>1</v>
      </c>
    </row>
    <row r="83" spans="1:33" ht="15.75" x14ac:dyDescent="0.25">
      <c r="A83" s="176" t="s">
        <v>573</v>
      </c>
      <c r="B83" s="166" t="s">
        <v>942</v>
      </c>
      <c r="C83" s="28" t="s">
        <v>948</v>
      </c>
      <c r="D83" s="28" t="s">
        <v>115</v>
      </c>
      <c r="E83" s="168">
        <v>2012</v>
      </c>
      <c r="F83" s="493" t="s">
        <v>516</v>
      </c>
      <c r="G83" s="357"/>
      <c r="H83" s="83"/>
      <c r="I83" s="83"/>
      <c r="J83" s="83"/>
      <c r="K83" s="83"/>
      <c r="L83" s="83"/>
      <c r="M83" s="83"/>
      <c r="N83" s="83">
        <v>21</v>
      </c>
      <c r="O83" s="83"/>
      <c r="P83" s="365"/>
      <c r="Q83" s="267"/>
      <c r="R83" s="267"/>
      <c r="S83" s="267"/>
      <c r="T83" s="267">
        <v>57</v>
      </c>
      <c r="U83" s="267"/>
      <c r="V83" s="83"/>
      <c r="W83" s="83"/>
      <c r="X83" s="83"/>
      <c r="Y83" s="83"/>
      <c r="Z83" s="83"/>
      <c r="AA83" s="83"/>
      <c r="AB83" s="83"/>
      <c r="AC83" s="83"/>
      <c r="AD83" s="493"/>
      <c r="AE83" s="1239"/>
      <c r="AF83" s="269">
        <f t="shared" si="4"/>
        <v>98</v>
      </c>
      <c r="AG83" s="367">
        <f t="shared" si="5"/>
        <v>2</v>
      </c>
    </row>
    <row r="84" spans="1:33" s="3" customFormat="1" ht="15.75" x14ac:dyDescent="0.25">
      <c r="A84" s="176" t="s">
        <v>574</v>
      </c>
      <c r="B84" s="165" t="s">
        <v>505</v>
      </c>
      <c r="C84" s="85" t="s">
        <v>927</v>
      </c>
      <c r="D84" s="85" t="s">
        <v>520</v>
      </c>
      <c r="E84" s="169">
        <v>2012</v>
      </c>
      <c r="F84" s="87" t="s">
        <v>515</v>
      </c>
      <c r="G84" s="358"/>
      <c r="H84" s="172"/>
      <c r="I84" s="84"/>
      <c r="J84" s="172"/>
      <c r="K84" s="172"/>
      <c r="L84" s="172"/>
      <c r="M84" s="84">
        <v>21</v>
      </c>
      <c r="N84" s="84"/>
      <c r="O84" s="172"/>
      <c r="P84" s="488"/>
      <c r="Q84" s="487"/>
      <c r="R84" s="487"/>
      <c r="S84" s="487"/>
      <c r="T84" s="487"/>
      <c r="U84" s="487"/>
      <c r="V84" s="172"/>
      <c r="W84" s="172"/>
      <c r="X84" s="172"/>
      <c r="Y84" s="172"/>
      <c r="Z84" s="172"/>
      <c r="AA84" s="172"/>
      <c r="AB84" s="172"/>
      <c r="AC84" s="172"/>
      <c r="AD84" s="1712"/>
      <c r="AE84" s="295"/>
      <c r="AF84" s="269">
        <f t="shared" si="4"/>
        <v>31</v>
      </c>
      <c r="AG84" s="367">
        <f t="shared" si="5"/>
        <v>1</v>
      </c>
    </row>
    <row r="85" spans="1:33" ht="15.75" x14ac:dyDescent="0.25">
      <c r="A85" s="176" t="s">
        <v>575</v>
      </c>
      <c r="B85" s="166" t="s">
        <v>628</v>
      </c>
      <c r="C85" s="28" t="s">
        <v>900</v>
      </c>
      <c r="D85" s="28" t="s">
        <v>82</v>
      </c>
      <c r="E85" s="168">
        <v>2011</v>
      </c>
      <c r="F85" s="493" t="s">
        <v>515</v>
      </c>
      <c r="G85" s="358"/>
      <c r="H85" s="83"/>
      <c r="I85" s="83"/>
      <c r="J85" s="83"/>
      <c r="K85" s="83"/>
      <c r="L85" s="83"/>
      <c r="M85" s="83">
        <v>17</v>
      </c>
      <c r="N85" s="83"/>
      <c r="O85" s="83"/>
      <c r="P85" s="365"/>
      <c r="Q85" s="267"/>
      <c r="R85" s="267"/>
      <c r="S85" s="267"/>
      <c r="T85" s="267"/>
      <c r="U85" s="267"/>
      <c r="V85" s="83"/>
      <c r="W85" s="83"/>
      <c r="X85" s="83"/>
      <c r="Y85" s="83"/>
      <c r="Z85" s="83"/>
      <c r="AA85" s="83"/>
      <c r="AB85" s="83"/>
      <c r="AC85" s="83"/>
      <c r="AD85" s="493"/>
      <c r="AE85" s="1239"/>
      <c r="AF85" s="269">
        <f t="shared" si="4"/>
        <v>27</v>
      </c>
      <c r="AG85" s="367">
        <f t="shared" si="5"/>
        <v>1</v>
      </c>
    </row>
    <row r="86" spans="1:33" ht="15.75" x14ac:dyDescent="0.25">
      <c r="A86" s="176" t="s">
        <v>576</v>
      </c>
      <c r="B86" s="166" t="s">
        <v>628</v>
      </c>
      <c r="C86" s="28" t="s">
        <v>926</v>
      </c>
      <c r="D86" s="28" t="s">
        <v>138</v>
      </c>
      <c r="E86" s="168">
        <v>2012</v>
      </c>
      <c r="F86" s="493" t="s">
        <v>516</v>
      </c>
      <c r="G86" s="357"/>
      <c r="H86" s="164"/>
      <c r="I86" s="83"/>
      <c r="J86" s="164"/>
      <c r="K86" s="164"/>
      <c r="L86" s="164"/>
      <c r="M86" s="83">
        <v>16</v>
      </c>
      <c r="N86" s="164"/>
      <c r="O86" s="164"/>
      <c r="P86" s="365"/>
      <c r="Q86" s="368"/>
      <c r="R86" s="368"/>
      <c r="S86" s="368"/>
      <c r="T86" s="368"/>
      <c r="U86" s="368"/>
      <c r="V86" s="164"/>
      <c r="W86" s="164"/>
      <c r="X86" s="164"/>
      <c r="Y86" s="164"/>
      <c r="Z86" s="164"/>
      <c r="AA86" s="164"/>
      <c r="AB86" s="164"/>
      <c r="AC86" s="164"/>
      <c r="AD86" s="1711"/>
      <c r="AE86" s="1499"/>
      <c r="AF86" s="269">
        <f t="shared" si="4"/>
        <v>26</v>
      </c>
      <c r="AG86" s="367">
        <f t="shared" si="5"/>
        <v>1</v>
      </c>
    </row>
    <row r="87" spans="1:33" ht="15.75" x14ac:dyDescent="0.25">
      <c r="A87" s="176" t="s">
        <v>577</v>
      </c>
      <c r="B87" s="166" t="s">
        <v>703</v>
      </c>
      <c r="C87" s="28" t="s">
        <v>704</v>
      </c>
      <c r="D87" s="28" t="s">
        <v>179</v>
      </c>
      <c r="E87" s="168">
        <v>2011</v>
      </c>
      <c r="F87" s="493" t="s">
        <v>515</v>
      </c>
      <c r="G87" s="357"/>
      <c r="H87" s="164"/>
      <c r="I87" s="83"/>
      <c r="J87" s="164"/>
      <c r="K87" s="164"/>
      <c r="L87" s="164"/>
      <c r="M87" s="83"/>
      <c r="N87" s="83">
        <v>12</v>
      </c>
      <c r="O87" s="164"/>
      <c r="P87" s="366"/>
      <c r="Q87" s="368"/>
      <c r="R87" s="368"/>
      <c r="S87" s="368"/>
      <c r="T87" s="368"/>
      <c r="U87" s="368"/>
      <c r="V87" s="164"/>
      <c r="W87" s="164"/>
      <c r="X87" s="164"/>
      <c r="Y87" s="164"/>
      <c r="Z87" s="164"/>
      <c r="AA87" s="164"/>
      <c r="AB87" s="164"/>
      <c r="AC87" s="164"/>
      <c r="AD87" s="1711"/>
      <c r="AE87" s="1499"/>
      <c r="AF87" s="269">
        <f t="shared" si="4"/>
        <v>22</v>
      </c>
      <c r="AG87" s="367">
        <f t="shared" si="5"/>
        <v>1</v>
      </c>
    </row>
    <row r="88" spans="1:33" ht="15.75" x14ac:dyDescent="0.25">
      <c r="A88" s="176" t="s">
        <v>578</v>
      </c>
      <c r="B88" s="165" t="s">
        <v>71</v>
      </c>
      <c r="C88" s="85" t="s">
        <v>86</v>
      </c>
      <c r="D88" s="85" t="s">
        <v>87</v>
      </c>
      <c r="E88" s="169">
        <v>2012</v>
      </c>
      <c r="F88" s="87" t="s">
        <v>515</v>
      </c>
      <c r="G88" s="357"/>
      <c r="H88" s="164"/>
      <c r="I88" s="83"/>
      <c r="J88" s="164"/>
      <c r="K88" s="164"/>
      <c r="L88" s="164"/>
      <c r="M88" s="83"/>
      <c r="N88" s="83"/>
      <c r="O88" s="164"/>
      <c r="P88" s="366"/>
      <c r="Q88" s="368"/>
      <c r="R88" s="368"/>
      <c r="S88" s="368"/>
      <c r="T88" s="368"/>
      <c r="U88" s="368"/>
      <c r="V88" s="172">
        <v>300</v>
      </c>
      <c r="W88" s="164"/>
      <c r="X88" s="164"/>
      <c r="Y88" s="164"/>
      <c r="Z88" s="164"/>
      <c r="AA88" s="164"/>
      <c r="AB88" s="164"/>
      <c r="AC88" s="164"/>
      <c r="AD88" s="1711"/>
      <c r="AE88" s="295">
        <v>20</v>
      </c>
      <c r="AF88" s="269">
        <f t="shared" si="4"/>
        <v>330</v>
      </c>
      <c r="AG88" s="367">
        <f t="shared" si="5"/>
        <v>3</v>
      </c>
    </row>
    <row r="89" spans="1:33" ht="15.75" customHeight="1" x14ac:dyDescent="0.25">
      <c r="A89" s="176" t="s">
        <v>579</v>
      </c>
      <c r="B89" s="166" t="s">
        <v>71</v>
      </c>
      <c r="C89" s="28" t="s">
        <v>96</v>
      </c>
      <c r="D89" s="28" t="s">
        <v>97</v>
      </c>
      <c r="E89" s="168">
        <v>2011</v>
      </c>
      <c r="F89" s="493" t="s">
        <v>515</v>
      </c>
      <c r="G89" s="357"/>
      <c r="H89" s="83"/>
      <c r="I89" s="83"/>
      <c r="J89" s="83"/>
      <c r="K89" s="83"/>
      <c r="L89" s="83"/>
      <c r="M89" s="83"/>
      <c r="N89" s="83"/>
      <c r="O89" s="83"/>
      <c r="P89" s="365"/>
      <c r="Q89" s="267"/>
      <c r="R89" s="267"/>
      <c r="S89" s="267"/>
      <c r="T89" s="267"/>
      <c r="U89" s="267"/>
      <c r="V89" s="83"/>
      <c r="W89" s="83"/>
      <c r="X89" s="83"/>
      <c r="Y89" s="83"/>
      <c r="Z89" s="83"/>
      <c r="AA89" s="83"/>
      <c r="AB89" s="83"/>
      <c r="AC89" s="83"/>
      <c r="AD89" s="493"/>
      <c r="AE89" s="287">
        <v>20</v>
      </c>
      <c r="AF89" s="269">
        <f t="shared" si="4"/>
        <v>20</v>
      </c>
      <c r="AG89" s="367">
        <f t="shared" si="5"/>
        <v>2</v>
      </c>
    </row>
    <row r="90" spans="1:33" ht="15.75" x14ac:dyDescent="0.25">
      <c r="A90" s="176" t="s">
        <v>580</v>
      </c>
      <c r="B90" s="1720" t="s">
        <v>14</v>
      </c>
      <c r="C90" s="308" t="s">
        <v>177</v>
      </c>
      <c r="D90" s="308" t="s">
        <v>81</v>
      </c>
      <c r="E90" s="889">
        <v>2012</v>
      </c>
      <c r="F90" s="890" t="s">
        <v>516</v>
      </c>
      <c r="G90" s="361"/>
      <c r="H90" s="1488"/>
      <c r="I90" s="304"/>
      <c r="J90" s="1488"/>
      <c r="K90" s="1488"/>
      <c r="L90" s="1488"/>
      <c r="M90" s="304"/>
      <c r="N90" s="304"/>
      <c r="O90" s="1488"/>
      <c r="P90" s="1299"/>
      <c r="Q90" s="1489"/>
      <c r="R90" s="1489"/>
      <c r="S90" s="1489"/>
      <c r="T90" s="1489"/>
      <c r="U90" s="1489"/>
      <c r="V90" s="1488"/>
      <c r="W90" s="1488">
        <v>86</v>
      </c>
      <c r="X90" s="1488"/>
      <c r="Y90" s="1488"/>
      <c r="Z90" s="1488"/>
      <c r="AA90" s="1488"/>
      <c r="AB90" s="1488"/>
      <c r="AC90" s="1488"/>
      <c r="AD90" s="1713"/>
      <c r="AE90" s="1500"/>
      <c r="AF90" s="269">
        <f t="shared" si="4"/>
        <v>96</v>
      </c>
      <c r="AG90" s="1721">
        <f t="shared" si="5"/>
        <v>1</v>
      </c>
    </row>
    <row r="91" spans="1:33" ht="16.5" thickBot="1" x14ac:dyDescent="0.3">
      <c r="A91" s="176" t="s">
        <v>581</v>
      </c>
      <c r="B91" s="1493" t="s">
        <v>13</v>
      </c>
      <c r="C91" s="247" t="s">
        <v>387</v>
      </c>
      <c r="D91" s="247" t="s">
        <v>484</v>
      </c>
      <c r="E91" s="732">
        <v>2012</v>
      </c>
      <c r="F91" s="1158" t="s">
        <v>515</v>
      </c>
      <c r="G91" s="363"/>
      <c r="H91" s="1494"/>
      <c r="I91" s="246"/>
      <c r="J91" s="1494"/>
      <c r="K91" s="1494"/>
      <c r="L91" s="1494"/>
      <c r="M91" s="246"/>
      <c r="N91" s="1494"/>
      <c r="O91" s="1494"/>
      <c r="P91" s="1495"/>
      <c r="Q91" s="880"/>
      <c r="R91" s="880"/>
      <c r="S91" s="880"/>
      <c r="T91" s="880"/>
      <c r="U91" s="880"/>
      <c r="V91" s="725"/>
      <c r="W91" s="725"/>
      <c r="X91" s="725"/>
      <c r="Y91" s="725"/>
      <c r="Z91" s="725"/>
      <c r="AA91" s="725"/>
      <c r="AB91" s="725"/>
      <c r="AC91" s="725"/>
      <c r="AD91" s="1911"/>
      <c r="AE91" s="1912"/>
      <c r="AF91" s="532">
        <f t="shared" si="4"/>
        <v>0</v>
      </c>
      <c r="AG91" s="1913">
        <f t="shared" si="5"/>
        <v>0</v>
      </c>
    </row>
    <row r="92" spans="1:33" ht="16.5" thickBot="1" x14ac:dyDescent="0.3">
      <c r="G92" s="1316">
        <f t="shared" ref="G92:Q92" si="6">SUM(G4:G91)</f>
        <v>740</v>
      </c>
      <c r="H92" s="548">
        <f t="shared" si="6"/>
        <v>1776</v>
      </c>
      <c r="I92" s="548">
        <f t="shared" si="6"/>
        <v>783</v>
      </c>
      <c r="J92" s="548">
        <f t="shared" si="6"/>
        <v>808</v>
      </c>
      <c r="K92" s="548">
        <f t="shared" si="6"/>
        <v>765</v>
      </c>
      <c r="L92" s="548">
        <f t="shared" si="6"/>
        <v>1622</v>
      </c>
      <c r="M92" s="548">
        <f t="shared" si="6"/>
        <v>793</v>
      </c>
      <c r="N92" s="1285">
        <f t="shared" si="6"/>
        <v>925</v>
      </c>
      <c r="O92" s="548">
        <f t="shared" si="6"/>
        <v>940</v>
      </c>
      <c r="P92" s="1317">
        <f t="shared" si="6"/>
        <v>1464</v>
      </c>
      <c r="Q92" s="1914">
        <f t="shared" si="6"/>
        <v>2147</v>
      </c>
      <c r="R92" s="1915">
        <f>SUM(R4:R91)</f>
        <v>615</v>
      </c>
      <c r="S92" s="1915">
        <f t="shared" ref="S92:U92" si="7">SUM(S4:S91)</f>
        <v>1663</v>
      </c>
      <c r="T92" s="1915">
        <f t="shared" si="7"/>
        <v>1997</v>
      </c>
      <c r="U92" s="1915">
        <f t="shared" si="7"/>
        <v>855</v>
      </c>
      <c r="V92" s="1915">
        <f t="shared" ref="V92:AG92" si="8">SUM(V4:V91)</f>
        <v>1846</v>
      </c>
      <c r="W92" s="1915">
        <f>SUM(W4:W91)</f>
        <v>3345</v>
      </c>
      <c r="X92" s="1915">
        <f t="shared" si="8"/>
        <v>0</v>
      </c>
      <c r="Y92" s="1915">
        <f t="shared" si="8"/>
        <v>0</v>
      </c>
      <c r="Z92" s="1915">
        <f t="shared" si="8"/>
        <v>0</v>
      </c>
      <c r="AA92" s="1915">
        <f t="shared" si="8"/>
        <v>0</v>
      </c>
      <c r="AB92" s="1915">
        <f t="shared" si="8"/>
        <v>0</v>
      </c>
      <c r="AC92" s="1915">
        <f t="shared" si="8"/>
        <v>0</v>
      </c>
      <c r="AD92" s="1915"/>
      <c r="AE92" s="1915">
        <f t="shared" si="8"/>
        <v>720</v>
      </c>
      <c r="AF92" s="1915">
        <f t="shared" si="8"/>
        <v>26674</v>
      </c>
      <c r="AG92" s="1916">
        <f t="shared" si="8"/>
        <v>359</v>
      </c>
    </row>
    <row r="93" spans="1:33" ht="34.5" x14ac:dyDescent="0.25">
      <c r="G93" s="1286" t="s">
        <v>530</v>
      </c>
      <c r="H93" s="704" t="s">
        <v>812</v>
      </c>
      <c r="I93" s="705" t="s">
        <v>350</v>
      </c>
      <c r="J93" s="745" t="s">
        <v>530</v>
      </c>
      <c r="K93" s="705" t="s">
        <v>350</v>
      </c>
      <c r="L93" s="704" t="s">
        <v>818</v>
      </c>
      <c r="M93" s="745" t="s">
        <v>530</v>
      </c>
      <c r="N93" s="745" t="s">
        <v>530</v>
      </c>
      <c r="O93" s="705" t="s">
        <v>350</v>
      </c>
      <c r="P93" s="710" t="s">
        <v>818</v>
      </c>
      <c r="Q93" s="1345" t="s">
        <v>530</v>
      </c>
      <c r="R93" s="352" t="s">
        <v>954</v>
      </c>
      <c r="S93" s="1335" t="s">
        <v>812</v>
      </c>
      <c r="T93" s="1337" t="s">
        <v>530</v>
      </c>
      <c r="U93" s="352" t="s">
        <v>954</v>
      </c>
      <c r="V93" s="1714" t="s">
        <v>1075</v>
      </c>
      <c r="W93" s="1338" t="s">
        <v>1077</v>
      </c>
      <c r="X93" s="352" t="s">
        <v>1064</v>
      </c>
      <c r="Y93" s="1714" t="s">
        <v>1065</v>
      </c>
      <c r="Z93" s="1338" t="s">
        <v>1067</v>
      </c>
      <c r="AA93" s="1340" t="s">
        <v>530</v>
      </c>
      <c r="AB93" s="1335" t="s">
        <v>812</v>
      </c>
      <c r="AC93" s="352" t="s">
        <v>1072</v>
      </c>
      <c r="AD93" s="1338" t="s">
        <v>1073</v>
      </c>
      <c r="AE93" s="529" t="s">
        <v>744</v>
      </c>
    </row>
    <row r="94" spans="1:33" ht="44.25" customHeight="1" thickBot="1" x14ac:dyDescent="0.3">
      <c r="G94" s="1287" t="s">
        <v>810</v>
      </c>
      <c r="H94" s="697" t="s">
        <v>813</v>
      </c>
      <c r="I94" s="30" t="s">
        <v>814</v>
      </c>
      <c r="J94" s="746" t="s">
        <v>815</v>
      </c>
      <c r="K94" s="30" t="s">
        <v>817</v>
      </c>
      <c r="L94" s="697" t="s">
        <v>825</v>
      </c>
      <c r="M94" s="746" t="s">
        <v>922</v>
      </c>
      <c r="N94" s="746" t="s">
        <v>820</v>
      </c>
      <c r="O94" s="30" t="s">
        <v>821</v>
      </c>
      <c r="P94" s="702" t="s">
        <v>822</v>
      </c>
      <c r="Q94" s="746" t="s">
        <v>949</v>
      </c>
      <c r="R94" s="30" t="s">
        <v>952</v>
      </c>
      <c r="S94" s="697" t="s">
        <v>956</v>
      </c>
      <c r="T94" s="1333" t="s">
        <v>957</v>
      </c>
      <c r="U94" s="30" t="s">
        <v>958</v>
      </c>
      <c r="V94" s="353" t="s">
        <v>1076</v>
      </c>
      <c r="W94" s="697" t="s">
        <v>1078</v>
      </c>
      <c r="X94" s="30" t="s">
        <v>1063</v>
      </c>
      <c r="Y94" s="353" t="s">
        <v>1066</v>
      </c>
      <c r="Z94" s="697" t="s">
        <v>1068</v>
      </c>
      <c r="AA94" s="746" t="s">
        <v>959</v>
      </c>
      <c r="AB94" s="697" t="s">
        <v>1069</v>
      </c>
      <c r="AC94" s="30" t="s">
        <v>1071</v>
      </c>
      <c r="AD94" s="697" t="s">
        <v>960</v>
      </c>
      <c r="AE94" s="530" t="s">
        <v>770</v>
      </c>
      <c r="AG94"/>
    </row>
    <row r="95" spans="1:33" x14ac:dyDescent="0.25"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G95"/>
    </row>
    <row r="96" spans="1:33" x14ac:dyDescent="0.25">
      <c r="AG96"/>
    </row>
    <row r="97" spans="1:33" x14ac:dyDescent="0.25">
      <c r="A97" s="7"/>
      <c r="B97" s="7"/>
      <c r="C97" s="7"/>
      <c r="D97" s="7"/>
      <c r="E97" s="7"/>
      <c r="I97" s="7"/>
      <c r="M97" s="7"/>
      <c r="Z97"/>
      <c r="AA97"/>
      <c r="AB97"/>
      <c r="AC97"/>
      <c r="AD97"/>
      <c r="AE97"/>
      <c r="AG97"/>
    </row>
    <row r="98" spans="1:33" x14ac:dyDescent="0.25">
      <c r="I98" s="7"/>
      <c r="M98" s="7"/>
      <c r="Z98"/>
      <c r="AA98"/>
      <c r="AB98"/>
      <c r="AC98"/>
      <c r="AD98"/>
      <c r="AE98"/>
      <c r="AG98"/>
    </row>
    <row r="99" spans="1:33" x14ac:dyDescent="0.25">
      <c r="I99" s="7"/>
      <c r="M99" s="7"/>
      <c r="AG99"/>
    </row>
    <row r="100" spans="1:33" x14ac:dyDescent="0.25">
      <c r="I100" s="7"/>
      <c r="M100" s="7"/>
      <c r="AG100"/>
    </row>
    <row r="101" spans="1:33" x14ac:dyDescent="0.25">
      <c r="AG101"/>
    </row>
  </sheetData>
  <sortState xmlns:xlrd2="http://schemas.microsoft.com/office/spreadsheetml/2017/richdata2" ref="B4:AG89">
    <sortCondition descending="1" ref="AF4:AF89"/>
  </sortState>
  <phoneticPr fontId="19" type="noConversion"/>
  <pageMargins left="0.23622047244094491" right="0.23622047244094491" top="0.74803149606299213" bottom="0.74803149606299213" header="0.31496062992125984" footer="0.31496062992125984"/>
  <pageSetup paperSize="9" scale="7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89"/>
  <sheetViews>
    <sheetView zoomScaleNormal="100" workbookViewId="0">
      <selection activeCell="G2" sqref="G2:I2"/>
    </sheetView>
  </sheetViews>
  <sheetFormatPr defaultRowHeight="15.75" x14ac:dyDescent="0.25"/>
  <cols>
    <col min="1" max="1" width="5.42578125" style="10" customWidth="1"/>
    <col min="2" max="2" width="15.42578125" style="10" customWidth="1"/>
    <col min="3" max="3" width="13.85546875" style="10" customWidth="1"/>
    <col min="4" max="4" width="9.85546875" style="10" customWidth="1"/>
    <col min="5" max="5" width="6" style="10" customWidth="1"/>
    <col min="6" max="6" width="5.28515625" style="114" customWidth="1"/>
    <col min="7" max="7" width="6.7109375" style="114" customWidth="1"/>
    <col min="8" max="9" width="6.28515625" style="114" customWidth="1"/>
    <col min="10" max="10" width="5.28515625" style="10" customWidth="1"/>
    <col min="11" max="11" width="4.5703125" style="10" customWidth="1"/>
    <col min="12" max="12" width="6.140625" style="10" customWidth="1"/>
    <col min="13" max="14" width="6" style="114" customWidth="1"/>
    <col min="15" max="15" width="5.28515625" style="114" customWidth="1"/>
    <col min="16" max="16" width="5.5703125" style="114" bestFit="1" customWidth="1"/>
    <col min="17" max="17" width="13.7109375" style="10" bestFit="1" customWidth="1"/>
    <col min="18" max="18" width="5.7109375" style="896" customWidth="1"/>
    <col min="19" max="19" width="6.7109375" style="896" customWidth="1"/>
    <col min="20" max="20" width="5" style="10" customWidth="1"/>
    <col min="21" max="16384" width="9.140625" style="10"/>
  </cols>
  <sheetData>
    <row r="1" spans="1:18" ht="2.25" customHeight="1" x14ac:dyDescent="0.25">
      <c r="A1" s="96"/>
      <c r="B1" s="114"/>
      <c r="C1" s="114"/>
      <c r="D1" s="114"/>
      <c r="E1" s="114"/>
      <c r="H1" s="13"/>
      <c r="I1" s="13"/>
      <c r="J1" s="12"/>
      <c r="K1" s="12"/>
      <c r="L1" s="12"/>
      <c r="M1" s="13"/>
      <c r="N1" s="13"/>
      <c r="O1" s="13"/>
      <c r="P1" s="13"/>
      <c r="Q1" s="97"/>
    </row>
    <row r="2" spans="1:18" ht="16.5" thickBot="1" x14ac:dyDescent="0.3">
      <c r="A2" s="2"/>
      <c r="B2" s="1"/>
      <c r="C2" s="1"/>
      <c r="D2" s="1" t="s">
        <v>529</v>
      </c>
      <c r="E2" s="1"/>
      <c r="F2" s="2"/>
      <c r="G2" s="345">
        <v>4</v>
      </c>
      <c r="H2" s="345">
        <v>11</v>
      </c>
      <c r="I2" s="345">
        <v>19</v>
      </c>
      <c r="J2" s="345">
        <v>25</v>
      </c>
      <c r="K2" s="345">
        <v>31</v>
      </c>
      <c r="L2" s="345">
        <v>33</v>
      </c>
      <c r="M2" s="2">
        <v>37</v>
      </c>
      <c r="N2" s="2">
        <v>42</v>
      </c>
      <c r="O2" s="2"/>
      <c r="P2" s="2"/>
      <c r="Q2" s="97"/>
    </row>
    <row r="3" spans="1:18" ht="39.75" customHeight="1" thickBot="1" x14ac:dyDescent="0.3">
      <c r="A3" s="2"/>
      <c r="B3" s="1509" t="s">
        <v>677</v>
      </c>
      <c r="C3" s="1510"/>
      <c r="D3" s="1510"/>
      <c r="E3" s="1510"/>
      <c r="F3" s="1511"/>
      <c r="G3" s="1356" t="s">
        <v>965</v>
      </c>
      <c r="H3" s="709" t="s">
        <v>965</v>
      </c>
      <c r="I3" s="1355" t="s">
        <v>963</v>
      </c>
      <c r="J3" s="352" t="s">
        <v>954</v>
      </c>
      <c r="K3" s="352" t="s">
        <v>954</v>
      </c>
      <c r="L3" s="1714" t="s">
        <v>1075</v>
      </c>
      <c r="M3" s="352" t="s">
        <v>1064</v>
      </c>
      <c r="N3" s="1714" t="s">
        <v>1065</v>
      </c>
      <c r="O3" s="352" t="s">
        <v>1072</v>
      </c>
      <c r="P3" s="529" t="s">
        <v>744</v>
      </c>
      <c r="Q3" s="1909"/>
      <c r="R3" s="27"/>
    </row>
    <row r="4" spans="1:18" ht="64.5" customHeight="1" thickBot="1" x14ac:dyDescent="0.3">
      <c r="A4" s="27" t="s">
        <v>3</v>
      </c>
      <c r="B4" s="1170" t="s">
        <v>4</v>
      </c>
      <c r="C4" s="1171" t="s">
        <v>40</v>
      </c>
      <c r="D4" s="1171" t="s">
        <v>41</v>
      </c>
      <c r="E4" s="983" t="s">
        <v>435</v>
      </c>
      <c r="F4" s="1172" t="s">
        <v>538</v>
      </c>
      <c r="G4" s="1173" t="s">
        <v>814</v>
      </c>
      <c r="H4" s="977" t="s">
        <v>817</v>
      </c>
      <c r="I4" s="1174" t="s">
        <v>964</v>
      </c>
      <c r="J4" s="30" t="s">
        <v>952</v>
      </c>
      <c r="K4" s="30" t="s">
        <v>958</v>
      </c>
      <c r="L4" s="353" t="s">
        <v>1076</v>
      </c>
      <c r="M4" s="30" t="s">
        <v>1063</v>
      </c>
      <c r="N4" s="353" t="s">
        <v>1066</v>
      </c>
      <c r="O4" s="30" t="s">
        <v>1071</v>
      </c>
      <c r="P4" s="979" t="s">
        <v>770</v>
      </c>
      <c r="Q4" s="1910" t="s">
        <v>19</v>
      </c>
      <c r="R4" s="1225" t="s">
        <v>385</v>
      </c>
    </row>
    <row r="5" spans="1:18" ht="16.5" customHeight="1" x14ac:dyDescent="0.25">
      <c r="A5" s="967" t="s">
        <v>31</v>
      </c>
      <c r="B5" s="1150" t="s">
        <v>9</v>
      </c>
      <c r="C5" s="1151" t="s">
        <v>365</v>
      </c>
      <c r="D5" s="1151" t="s">
        <v>128</v>
      </c>
      <c r="E5" s="1152">
        <v>2010</v>
      </c>
      <c r="F5" s="1165" t="s">
        <v>515</v>
      </c>
      <c r="G5" s="1154">
        <v>170</v>
      </c>
      <c r="H5" s="1156">
        <v>150</v>
      </c>
      <c r="I5" s="1175">
        <v>125</v>
      </c>
      <c r="J5" s="1178">
        <v>200</v>
      </c>
      <c r="K5" s="1157">
        <v>170</v>
      </c>
      <c r="L5" s="1157">
        <v>105</v>
      </c>
      <c r="M5" s="1157"/>
      <c r="N5" s="1157"/>
      <c r="O5" s="1715"/>
      <c r="P5" s="1179">
        <v>60</v>
      </c>
      <c r="Q5" s="1908">
        <f t="shared" ref="Q5:Q16" si="0">SUM(G5:O5)+(R5*10)</f>
        <v>1040</v>
      </c>
      <c r="R5" s="1164">
        <f t="shared" ref="R5:R16" si="1">COUNTA(G5:O5)+(P5/10)</f>
        <v>12</v>
      </c>
    </row>
    <row r="6" spans="1:18" ht="16.5" customHeight="1" x14ac:dyDescent="0.25">
      <c r="A6" s="1076" t="s">
        <v>32</v>
      </c>
      <c r="B6" s="1077" t="s">
        <v>9</v>
      </c>
      <c r="C6" s="1078" t="s">
        <v>127</v>
      </c>
      <c r="D6" s="1078" t="s">
        <v>128</v>
      </c>
      <c r="E6" s="1079">
        <v>2008</v>
      </c>
      <c r="F6" s="1080" t="s">
        <v>515</v>
      </c>
      <c r="G6" s="1163">
        <v>135</v>
      </c>
      <c r="H6" s="1079">
        <v>200</v>
      </c>
      <c r="I6" s="1166">
        <v>150</v>
      </c>
      <c r="J6" s="1498">
        <v>170</v>
      </c>
      <c r="K6" s="1167">
        <v>150</v>
      </c>
      <c r="L6" s="1167">
        <v>77</v>
      </c>
      <c r="M6" s="1167"/>
      <c r="N6" s="1167"/>
      <c r="O6" s="1716"/>
      <c r="P6" s="1168"/>
      <c r="Q6" s="1908">
        <f t="shared" si="0"/>
        <v>942</v>
      </c>
      <c r="R6" s="943">
        <f t="shared" si="1"/>
        <v>6</v>
      </c>
    </row>
    <row r="7" spans="1:18" ht="16.5" customHeight="1" x14ac:dyDescent="0.25">
      <c r="A7" s="968" t="s">
        <v>33</v>
      </c>
      <c r="B7" s="945" t="s">
        <v>13</v>
      </c>
      <c r="C7" s="946" t="s">
        <v>116</v>
      </c>
      <c r="D7" s="946" t="s">
        <v>128</v>
      </c>
      <c r="E7" s="951">
        <v>2009</v>
      </c>
      <c r="F7" s="953" t="s">
        <v>515</v>
      </c>
      <c r="G7" s="949">
        <v>150</v>
      </c>
      <c r="H7" s="951">
        <v>105</v>
      </c>
      <c r="I7" s="969">
        <v>95</v>
      </c>
      <c r="J7" s="970">
        <v>135</v>
      </c>
      <c r="K7" s="952">
        <v>105</v>
      </c>
      <c r="L7" s="952">
        <v>120</v>
      </c>
      <c r="M7" s="952"/>
      <c r="N7" s="952"/>
      <c r="O7" s="1717"/>
      <c r="P7" s="1169">
        <v>20</v>
      </c>
      <c r="Q7" s="1908">
        <f t="shared" si="0"/>
        <v>790</v>
      </c>
      <c r="R7" s="943">
        <f t="shared" si="1"/>
        <v>8</v>
      </c>
    </row>
    <row r="8" spans="1:18" ht="16.5" customHeight="1" x14ac:dyDescent="0.25">
      <c r="A8" s="730" t="s">
        <v>34</v>
      </c>
      <c r="B8" s="886" t="s">
        <v>11</v>
      </c>
      <c r="C8" s="542" t="s">
        <v>466</v>
      </c>
      <c r="D8" s="85" t="s">
        <v>155</v>
      </c>
      <c r="E8" s="82">
        <v>2007</v>
      </c>
      <c r="F8" s="887" t="s">
        <v>515</v>
      </c>
      <c r="G8" s="358"/>
      <c r="H8" s="84">
        <v>135</v>
      </c>
      <c r="I8" s="887"/>
      <c r="J8" s="540"/>
      <c r="K8" s="82">
        <v>135</v>
      </c>
      <c r="L8" s="82">
        <v>230</v>
      </c>
      <c r="M8" s="82"/>
      <c r="N8" s="82"/>
      <c r="O8" s="1343"/>
      <c r="P8" s="1030"/>
      <c r="Q8" s="326">
        <f t="shared" si="0"/>
        <v>530</v>
      </c>
      <c r="R8" s="269">
        <f t="shared" si="1"/>
        <v>3</v>
      </c>
    </row>
    <row r="9" spans="1:18" ht="16.5" customHeight="1" x14ac:dyDescent="0.25">
      <c r="A9" s="730" t="s">
        <v>35</v>
      </c>
      <c r="B9" s="166" t="s">
        <v>93</v>
      </c>
      <c r="C9" s="28" t="s">
        <v>134</v>
      </c>
      <c r="D9" s="28" t="s">
        <v>70</v>
      </c>
      <c r="E9" s="83">
        <v>2009</v>
      </c>
      <c r="F9" s="168" t="s">
        <v>515</v>
      </c>
      <c r="G9" s="357">
        <v>125</v>
      </c>
      <c r="H9" s="83">
        <v>115</v>
      </c>
      <c r="I9" s="712">
        <v>115</v>
      </c>
      <c r="J9" s="711"/>
      <c r="K9" s="81"/>
      <c r="L9" s="81">
        <v>113</v>
      </c>
      <c r="M9" s="81"/>
      <c r="N9" s="81"/>
      <c r="O9" s="1718"/>
      <c r="P9" s="1031"/>
      <c r="Q9" s="326">
        <f t="shared" si="0"/>
        <v>508</v>
      </c>
      <c r="R9" s="269">
        <f t="shared" si="1"/>
        <v>4</v>
      </c>
    </row>
    <row r="10" spans="1:18" ht="16.5" customHeight="1" x14ac:dyDescent="0.25">
      <c r="A10" s="730" t="s">
        <v>36</v>
      </c>
      <c r="B10" s="166" t="s">
        <v>11</v>
      </c>
      <c r="C10" s="28" t="s">
        <v>436</v>
      </c>
      <c r="D10" s="28" t="s">
        <v>83</v>
      </c>
      <c r="E10" s="83">
        <v>2009</v>
      </c>
      <c r="F10" s="168" t="s">
        <v>515</v>
      </c>
      <c r="G10" s="357">
        <v>34</v>
      </c>
      <c r="H10" s="83"/>
      <c r="I10" s="168">
        <v>60</v>
      </c>
      <c r="J10" s="267">
        <v>75</v>
      </c>
      <c r="K10" s="83">
        <v>80</v>
      </c>
      <c r="L10" s="83">
        <v>59</v>
      </c>
      <c r="M10" s="83"/>
      <c r="N10" s="83"/>
      <c r="O10" s="493"/>
      <c r="P10" s="287">
        <v>20</v>
      </c>
      <c r="Q10" s="326">
        <f t="shared" si="0"/>
        <v>378</v>
      </c>
      <c r="R10" s="269">
        <f t="shared" si="1"/>
        <v>7</v>
      </c>
    </row>
    <row r="11" spans="1:18" ht="16.5" customHeight="1" x14ac:dyDescent="0.25">
      <c r="A11" s="730" t="s">
        <v>38</v>
      </c>
      <c r="B11" s="166" t="s">
        <v>9</v>
      </c>
      <c r="C11" s="28" t="s">
        <v>153</v>
      </c>
      <c r="D11" s="28" t="s">
        <v>90</v>
      </c>
      <c r="E11" s="83">
        <v>2007</v>
      </c>
      <c r="F11" s="168" t="s">
        <v>515</v>
      </c>
      <c r="G11" s="357">
        <v>200</v>
      </c>
      <c r="H11" s="83"/>
      <c r="I11" s="712"/>
      <c r="J11" s="711"/>
      <c r="K11" s="81"/>
      <c r="L11" s="81">
        <v>140</v>
      </c>
      <c r="M11" s="81"/>
      <c r="N11" s="81"/>
      <c r="O11" s="1718"/>
      <c r="P11" s="1031">
        <v>10</v>
      </c>
      <c r="Q11" s="326">
        <f t="shared" si="0"/>
        <v>370</v>
      </c>
      <c r="R11" s="269">
        <f t="shared" si="1"/>
        <v>3</v>
      </c>
    </row>
    <row r="12" spans="1:18" ht="16.5" customHeight="1" x14ac:dyDescent="0.25">
      <c r="A12" s="730" t="s">
        <v>39</v>
      </c>
      <c r="B12" s="166" t="s">
        <v>9</v>
      </c>
      <c r="C12" s="28" t="s">
        <v>492</v>
      </c>
      <c r="D12" s="28" t="s">
        <v>82</v>
      </c>
      <c r="E12" s="83">
        <v>2009</v>
      </c>
      <c r="F12" s="168" t="s">
        <v>515</v>
      </c>
      <c r="G12" s="357"/>
      <c r="H12" s="83"/>
      <c r="I12" s="712"/>
      <c r="J12" s="711">
        <v>125</v>
      </c>
      <c r="K12" s="81">
        <v>100</v>
      </c>
      <c r="L12" s="81">
        <v>86</v>
      </c>
      <c r="M12" s="81"/>
      <c r="N12" s="81"/>
      <c r="O12" s="1718"/>
      <c r="P12" s="1031"/>
      <c r="Q12" s="326">
        <f t="shared" si="0"/>
        <v>341</v>
      </c>
      <c r="R12" s="269">
        <f t="shared" si="1"/>
        <v>3</v>
      </c>
    </row>
    <row r="13" spans="1:18" ht="16.5" customHeight="1" x14ac:dyDescent="0.25">
      <c r="A13" s="730" t="s">
        <v>42</v>
      </c>
      <c r="B13" s="166" t="s">
        <v>9</v>
      </c>
      <c r="C13" s="28" t="s">
        <v>129</v>
      </c>
      <c r="D13" s="28" t="s">
        <v>83</v>
      </c>
      <c r="E13" s="83">
        <v>2008</v>
      </c>
      <c r="F13" s="168" t="s">
        <v>515</v>
      </c>
      <c r="G13" s="357"/>
      <c r="H13" s="83"/>
      <c r="I13" s="712"/>
      <c r="J13" s="540"/>
      <c r="K13" s="81"/>
      <c r="L13" s="81">
        <v>300</v>
      </c>
      <c r="M13" s="81"/>
      <c r="N13" s="81"/>
      <c r="O13" s="1718"/>
      <c r="P13" s="1031">
        <v>30</v>
      </c>
      <c r="Q13" s="326">
        <f t="shared" si="0"/>
        <v>340</v>
      </c>
      <c r="R13" s="269">
        <f t="shared" si="1"/>
        <v>4</v>
      </c>
    </row>
    <row r="14" spans="1:18" ht="16.5" customHeight="1" x14ac:dyDescent="0.25">
      <c r="A14" s="730" t="s">
        <v>43</v>
      </c>
      <c r="B14" s="166" t="s">
        <v>16</v>
      </c>
      <c r="C14" s="28" t="s">
        <v>754</v>
      </c>
      <c r="D14" s="28" t="s">
        <v>73</v>
      </c>
      <c r="E14" s="83">
        <v>2010</v>
      </c>
      <c r="F14" s="168" t="s">
        <v>515</v>
      </c>
      <c r="G14" s="357">
        <v>85</v>
      </c>
      <c r="H14" s="83"/>
      <c r="I14" s="712">
        <v>100</v>
      </c>
      <c r="J14" s="711">
        <v>105</v>
      </c>
      <c r="K14" s="81"/>
      <c r="L14" s="81"/>
      <c r="M14" s="81"/>
      <c r="N14" s="81"/>
      <c r="O14" s="1718"/>
      <c r="P14" s="1031"/>
      <c r="Q14" s="326">
        <f t="shared" si="0"/>
        <v>320</v>
      </c>
      <c r="R14" s="269">
        <f t="shared" si="1"/>
        <v>3</v>
      </c>
    </row>
    <row r="15" spans="1:18" ht="16.5" customHeight="1" x14ac:dyDescent="0.25">
      <c r="A15" s="730" t="s">
        <v>44</v>
      </c>
      <c r="B15" s="166" t="s">
        <v>13</v>
      </c>
      <c r="C15" s="28" t="s">
        <v>161</v>
      </c>
      <c r="D15" s="28" t="s">
        <v>73</v>
      </c>
      <c r="E15" s="83">
        <v>2009</v>
      </c>
      <c r="F15" s="168" t="s">
        <v>515</v>
      </c>
      <c r="G15" s="357">
        <v>90</v>
      </c>
      <c r="H15" s="83">
        <v>90</v>
      </c>
      <c r="I15" s="712"/>
      <c r="J15" s="711">
        <v>70</v>
      </c>
      <c r="K15" s="81"/>
      <c r="L15" s="81"/>
      <c r="M15" s="81"/>
      <c r="N15" s="81"/>
      <c r="O15" s="1718"/>
      <c r="P15" s="1031"/>
      <c r="Q15" s="326">
        <f t="shared" si="0"/>
        <v>280</v>
      </c>
      <c r="R15" s="269">
        <f t="shared" si="1"/>
        <v>3</v>
      </c>
    </row>
    <row r="16" spans="1:18" ht="16.5" customHeight="1" x14ac:dyDescent="0.25">
      <c r="A16" s="730" t="s">
        <v>45</v>
      </c>
      <c r="B16" s="885" t="s">
        <v>71</v>
      </c>
      <c r="C16" s="28" t="s">
        <v>177</v>
      </c>
      <c r="D16" s="28" t="s">
        <v>166</v>
      </c>
      <c r="E16" s="83">
        <v>2009</v>
      </c>
      <c r="F16" s="168" t="s">
        <v>515</v>
      </c>
      <c r="G16" s="358"/>
      <c r="H16" s="84"/>
      <c r="I16" s="169"/>
      <c r="J16" s="283"/>
      <c r="K16" s="84"/>
      <c r="L16" s="83">
        <v>210</v>
      </c>
      <c r="M16" s="84"/>
      <c r="N16" s="84"/>
      <c r="O16" s="87"/>
      <c r="P16" s="287">
        <v>40</v>
      </c>
      <c r="Q16" s="326">
        <f t="shared" si="0"/>
        <v>260</v>
      </c>
      <c r="R16" s="269">
        <f t="shared" si="1"/>
        <v>5</v>
      </c>
    </row>
    <row r="17" spans="1:18" ht="16.5" customHeight="1" x14ac:dyDescent="0.25">
      <c r="A17" s="730" t="s">
        <v>46</v>
      </c>
      <c r="B17" s="165" t="s">
        <v>628</v>
      </c>
      <c r="C17" s="85" t="s">
        <v>491</v>
      </c>
      <c r="D17" s="85" t="s">
        <v>133</v>
      </c>
      <c r="E17" s="84">
        <v>2010</v>
      </c>
      <c r="F17" s="169" t="s">
        <v>515</v>
      </c>
      <c r="G17" s="357"/>
      <c r="H17" s="83"/>
      <c r="I17" s="712"/>
      <c r="J17" s="711"/>
      <c r="K17" s="81"/>
      <c r="L17" s="82">
        <v>260</v>
      </c>
      <c r="M17" s="81"/>
      <c r="N17" s="81"/>
      <c r="O17" s="1718"/>
      <c r="P17" s="1031"/>
      <c r="Q17" s="326">
        <f>SUM(G17:N17)+(R17*10)</f>
        <v>260</v>
      </c>
      <c r="R17" s="269">
        <f>COUNTA(G17:J17)+(P17/10)</f>
        <v>0</v>
      </c>
    </row>
    <row r="18" spans="1:18" ht="16.5" customHeight="1" x14ac:dyDescent="0.25">
      <c r="A18" s="730" t="s">
        <v>47</v>
      </c>
      <c r="B18" s="166" t="s">
        <v>71</v>
      </c>
      <c r="C18" s="28" t="s">
        <v>124</v>
      </c>
      <c r="D18" s="28" t="s">
        <v>83</v>
      </c>
      <c r="E18" s="83">
        <v>2008</v>
      </c>
      <c r="F18" s="168" t="s">
        <v>515</v>
      </c>
      <c r="G18" s="357"/>
      <c r="H18" s="83"/>
      <c r="I18" s="712"/>
      <c r="J18" s="711"/>
      <c r="K18" s="81"/>
      <c r="L18" s="81">
        <v>230</v>
      </c>
      <c r="M18" s="81"/>
      <c r="N18" s="81"/>
      <c r="O18" s="1718"/>
      <c r="P18" s="1031"/>
      <c r="Q18" s="326">
        <f>SUM(G18:N18)+(R18*10)</f>
        <v>240</v>
      </c>
      <c r="R18" s="269">
        <f t="shared" ref="R18:R32" si="2">COUNTA(G18:O18)+(P18/10)</f>
        <v>1</v>
      </c>
    </row>
    <row r="19" spans="1:18" ht="16.5" customHeight="1" x14ac:dyDescent="0.25">
      <c r="A19" s="730" t="s">
        <v>48</v>
      </c>
      <c r="B19" s="166" t="s">
        <v>71</v>
      </c>
      <c r="C19" s="28" t="s">
        <v>866</v>
      </c>
      <c r="D19" s="28" t="s">
        <v>179</v>
      </c>
      <c r="E19" s="83">
        <v>2009</v>
      </c>
      <c r="F19" s="168" t="s">
        <v>515</v>
      </c>
      <c r="G19" s="357"/>
      <c r="H19" s="83"/>
      <c r="I19" s="712"/>
      <c r="J19" s="711"/>
      <c r="K19" s="81"/>
      <c r="L19" s="81">
        <v>195</v>
      </c>
      <c r="M19" s="81"/>
      <c r="N19" s="81"/>
      <c r="O19" s="1718"/>
      <c r="P19" s="1031">
        <v>20</v>
      </c>
      <c r="Q19" s="326">
        <f t="shared" ref="Q19:Q32" si="3">SUM(G19:O19)+(R19*10)</f>
        <v>225</v>
      </c>
      <c r="R19" s="269">
        <f t="shared" si="2"/>
        <v>3</v>
      </c>
    </row>
    <row r="20" spans="1:18" x14ac:dyDescent="0.25">
      <c r="A20" s="730" t="s">
        <v>49</v>
      </c>
      <c r="B20" s="165" t="s">
        <v>1053</v>
      </c>
      <c r="C20" s="85" t="s">
        <v>142</v>
      </c>
      <c r="D20" s="85" t="s">
        <v>143</v>
      </c>
      <c r="E20" s="84">
        <v>2008</v>
      </c>
      <c r="F20" s="169" t="s">
        <v>515</v>
      </c>
      <c r="G20" s="357"/>
      <c r="H20" s="83"/>
      <c r="I20" s="712"/>
      <c r="J20" s="711"/>
      <c r="K20" s="81"/>
      <c r="L20" s="82">
        <v>180</v>
      </c>
      <c r="M20" s="81"/>
      <c r="N20" s="81"/>
      <c r="O20" s="1718"/>
      <c r="P20" s="1030">
        <v>10</v>
      </c>
      <c r="Q20" s="326">
        <f t="shared" si="3"/>
        <v>200</v>
      </c>
      <c r="R20" s="269">
        <f t="shared" si="2"/>
        <v>2</v>
      </c>
    </row>
    <row r="21" spans="1:18" x14ac:dyDescent="0.25">
      <c r="A21" s="730" t="s">
        <v>50</v>
      </c>
      <c r="B21" s="885" t="s">
        <v>797</v>
      </c>
      <c r="C21" s="28" t="s">
        <v>1051</v>
      </c>
      <c r="D21" s="28" t="s">
        <v>113</v>
      </c>
      <c r="E21" s="83">
        <v>2008</v>
      </c>
      <c r="F21" s="168" t="s">
        <v>515</v>
      </c>
      <c r="G21" s="358"/>
      <c r="H21" s="84"/>
      <c r="I21" s="169"/>
      <c r="J21" s="267">
        <v>85</v>
      </c>
      <c r="K21" s="83">
        <v>65</v>
      </c>
      <c r="L21" s="83"/>
      <c r="M21" s="83"/>
      <c r="N21" s="83"/>
      <c r="O21" s="493"/>
      <c r="P21" s="287"/>
      <c r="Q21" s="326">
        <f t="shared" si="3"/>
        <v>170</v>
      </c>
      <c r="R21" s="269">
        <f t="shared" si="2"/>
        <v>2</v>
      </c>
    </row>
    <row r="22" spans="1:18" x14ac:dyDescent="0.25">
      <c r="A22" s="730" t="s">
        <v>51</v>
      </c>
      <c r="B22" s="166" t="s">
        <v>93</v>
      </c>
      <c r="C22" s="28" t="s">
        <v>134</v>
      </c>
      <c r="D22" s="28" t="s">
        <v>144</v>
      </c>
      <c r="E22" s="83">
        <v>2009</v>
      </c>
      <c r="F22" s="168" t="s">
        <v>515</v>
      </c>
      <c r="G22" s="357">
        <v>65</v>
      </c>
      <c r="H22" s="83"/>
      <c r="I22" s="712"/>
      <c r="J22" s="711"/>
      <c r="K22" s="81"/>
      <c r="L22" s="81">
        <v>81</v>
      </c>
      <c r="M22" s="81"/>
      <c r="N22" s="81"/>
      <c r="O22" s="1718"/>
      <c r="P22" s="1031"/>
      <c r="Q22" s="326">
        <f t="shared" si="3"/>
        <v>166</v>
      </c>
      <c r="R22" s="269">
        <f t="shared" si="2"/>
        <v>2</v>
      </c>
    </row>
    <row r="23" spans="1:18" x14ac:dyDescent="0.25">
      <c r="A23" s="730" t="s">
        <v>52</v>
      </c>
      <c r="B23" s="885" t="s">
        <v>1052</v>
      </c>
      <c r="C23" s="28" t="s">
        <v>1054</v>
      </c>
      <c r="D23" s="28" t="s">
        <v>128</v>
      </c>
      <c r="E23" s="83">
        <v>2009</v>
      </c>
      <c r="F23" s="168" t="s">
        <v>515</v>
      </c>
      <c r="G23" s="358"/>
      <c r="H23" s="84"/>
      <c r="I23" s="169"/>
      <c r="J23" s="267">
        <v>80</v>
      </c>
      <c r="K23" s="83">
        <v>60</v>
      </c>
      <c r="L23" s="83"/>
      <c r="M23" s="83"/>
      <c r="N23" s="83"/>
      <c r="O23" s="493"/>
      <c r="P23" s="287"/>
      <c r="Q23" s="326">
        <f t="shared" si="3"/>
        <v>160</v>
      </c>
      <c r="R23" s="269">
        <f t="shared" si="2"/>
        <v>2</v>
      </c>
    </row>
    <row r="24" spans="1:18" x14ac:dyDescent="0.25">
      <c r="A24" s="730" t="s">
        <v>53</v>
      </c>
      <c r="B24" s="166" t="s">
        <v>9</v>
      </c>
      <c r="C24" s="28" t="s">
        <v>523</v>
      </c>
      <c r="D24" s="28" t="s">
        <v>144</v>
      </c>
      <c r="E24" s="83">
        <v>2010</v>
      </c>
      <c r="F24" s="712" t="s">
        <v>515</v>
      </c>
      <c r="G24" s="357">
        <v>48</v>
      </c>
      <c r="H24" s="83"/>
      <c r="I24" s="712">
        <v>70</v>
      </c>
      <c r="J24" s="711"/>
      <c r="K24" s="81"/>
      <c r="L24" s="81"/>
      <c r="M24" s="81"/>
      <c r="N24" s="81"/>
      <c r="O24" s="1718"/>
      <c r="P24" s="1031"/>
      <c r="Q24" s="326">
        <f t="shared" si="3"/>
        <v>138</v>
      </c>
      <c r="R24" s="269">
        <f t="shared" si="2"/>
        <v>2</v>
      </c>
    </row>
    <row r="25" spans="1:18" x14ac:dyDescent="0.25">
      <c r="A25" s="730" t="s">
        <v>54</v>
      </c>
      <c r="B25" s="166" t="s">
        <v>11</v>
      </c>
      <c r="C25" s="28" t="s">
        <v>183</v>
      </c>
      <c r="D25" s="28" t="s">
        <v>78</v>
      </c>
      <c r="E25" s="83">
        <v>2009</v>
      </c>
      <c r="F25" s="168" t="s">
        <v>515</v>
      </c>
      <c r="G25" s="357">
        <v>51</v>
      </c>
      <c r="H25" s="83"/>
      <c r="I25" s="712"/>
      <c r="J25" s="711">
        <v>60</v>
      </c>
      <c r="K25" s="81"/>
      <c r="L25" s="81"/>
      <c r="M25" s="81"/>
      <c r="N25" s="81"/>
      <c r="O25" s="1718"/>
      <c r="P25" s="1031"/>
      <c r="Q25" s="326">
        <f t="shared" si="3"/>
        <v>131</v>
      </c>
      <c r="R25" s="269">
        <f t="shared" si="2"/>
        <v>2</v>
      </c>
    </row>
    <row r="26" spans="1:18" x14ac:dyDescent="0.25">
      <c r="A26" s="730" t="s">
        <v>55</v>
      </c>
      <c r="B26" s="166" t="s">
        <v>11</v>
      </c>
      <c r="C26" s="28" t="s">
        <v>137</v>
      </c>
      <c r="D26" s="28" t="s">
        <v>138</v>
      </c>
      <c r="E26" s="83">
        <v>2008</v>
      </c>
      <c r="F26" s="168" t="s">
        <v>515</v>
      </c>
      <c r="G26" s="357">
        <v>115</v>
      </c>
      <c r="H26" s="83"/>
      <c r="I26" s="168"/>
      <c r="J26" s="267"/>
      <c r="K26" s="83"/>
      <c r="L26" s="83"/>
      <c r="M26" s="83"/>
      <c r="N26" s="83"/>
      <c r="O26" s="493"/>
      <c r="P26" s="287"/>
      <c r="Q26" s="326">
        <f t="shared" si="3"/>
        <v>125</v>
      </c>
      <c r="R26" s="269">
        <f t="shared" si="2"/>
        <v>1</v>
      </c>
    </row>
    <row r="27" spans="1:18" x14ac:dyDescent="0.25">
      <c r="A27" s="730" t="s">
        <v>56</v>
      </c>
      <c r="B27" s="885" t="s">
        <v>71</v>
      </c>
      <c r="C27" s="28" t="s">
        <v>918</v>
      </c>
      <c r="D27" s="28" t="s">
        <v>78</v>
      </c>
      <c r="E27" s="83">
        <v>2010</v>
      </c>
      <c r="F27" s="168" t="s">
        <v>515</v>
      </c>
      <c r="G27" s="357"/>
      <c r="H27" s="83"/>
      <c r="I27" s="168"/>
      <c r="J27" s="267"/>
      <c r="K27" s="83"/>
      <c r="L27" s="83">
        <v>90</v>
      </c>
      <c r="M27" s="83"/>
      <c r="N27" s="83"/>
      <c r="O27" s="493"/>
      <c r="P27" s="287">
        <v>20</v>
      </c>
      <c r="Q27" s="326">
        <f t="shared" si="3"/>
        <v>120</v>
      </c>
      <c r="R27" s="269">
        <f t="shared" si="2"/>
        <v>3</v>
      </c>
    </row>
    <row r="28" spans="1:18" x14ac:dyDescent="0.25">
      <c r="A28" s="730" t="s">
        <v>57</v>
      </c>
      <c r="B28" s="165" t="s">
        <v>11</v>
      </c>
      <c r="C28" s="85" t="s">
        <v>132</v>
      </c>
      <c r="D28" s="85" t="s">
        <v>133</v>
      </c>
      <c r="E28" s="84">
        <v>2008</v>
      </c>
      <c r="F28" s="169" t="s">
        <v>515</v>
      </c>
      <c r="G28" s="358"/>
      <c r="H28" s="84">
        <v>100</v>
      </c>
      <c r="I28" s="169"/>
      <c r="J28" s="283"/>
      <c r="K28" s="84"/>
      <c r="L28" s="84"/>
      <c r="M28" s="84"/>
      <c r="N28" s="84"/>
      <c r="O28" s="87"/>
      <c r="P28" s="269"/>
      <c r="Q28" s="326">
        <f t="shared" si="3"/>
        <v>110</v>
      </c>
      <c r="R28" s="269">
        <f t="shared" si="2"/>
        <v>1</v>
      </c>
    </row>
    <row r="29" spans="1:18" x14ac:dyDescent="0.25">
      <c r="A29" s="730" t="s">
        <v>58</v>
      </c>
      <c r="B29" s="885" t="s">
        <v>71</v>
      </c>
      <c r="C29" s="28" t="s">
        <v>124</v>
      </c>
      <c r="D29" s="28" t="s">
        <v>528</v>
      </c>
      <c r="E29" s="83">
        <v>2010</v>
      </c>
      <c r="F29" s="168" t="s">
        <v>515</v>
      </c>
      <c r="G29" s="357"/>
      <c r="H29" s="83">
        <v>60</v>
      </c>
      <c r="I29" s="168"/>
      <c r="J29" s="267"/>
      <c r="K29" s="83"/>
      <c r="L29" s="83"/>
      <c r="M29" s="83"/>
      <c r="N29" s="83"/>
      <c r="O29" s="493"/>
      <c r="P29" s="287">
        <v>40</v>
      </c>
      <c r="Q29" s="326">
        <f t="shared" si="3"/>
        <v>110</v>
      </c>
      <c r="R29" s="269">
        <f t="shared" si="2"/>
        <v>5</v>
      </c>
    </row>
    <row r="30" spans="1:18" x14ac:dyDescent="0.25">
      <c r="A30" s="730" t="s">
        <v>59</v>
      </c>
      <c r="B30" s="166" t="s">
        <v>11</v>
      </c>
      <c r="C30" s="28" t="s">
        <v>798</v>
      </c>
      <c r="D30" s="28" t="s">
        <v>113</v>
      </c>
      <c r="E30" s="83">
        <v>2010</v>
      </c>
      <c r="F30" s="168" t="s">
        <v>515</v>
      </c>
      <c r="G30" s="357">
        <v>32</v>
      </c>
      <c r="H30" s="83"/>
      <c r="I30" s="712">
        <v>57</v>
      </c>
      <c r="J30" s="711"/>
      <c r="K30" s="81"/>
      <c r="L30" s="81"/>
      <c r="M30" s="81"/>
      <c r="N30" s="81"/>
      <c r="O30" s="1718"/>
      <c r="P30" s="1031"/>
      <c r="Q30" s="326">
        <f t="shared" si="3"/>
        <v>109</v>
      </c>
      <c r="R30" s="269">
        <f t="shared" si="2"/>
        <v>2</v>
      </c>
    </row>
    <row r="31" spans="1:18" x14ac:dyDescent="0.25">
      <c r="A31" s="730" t="s">
        <v>60</v>
      </c>
      <c r="B31" s="166" t="s">
        <v>10</v>
      </c>
      <c r="C31" s="28" t="s">
        <v>869</v>
      </c>
      <c r="D31" s="28" t="s">
        <v>95</v>
      </c>
      <c r="E31" s="83">
        <v>2007</v>
      </c>
      <c r="F31" s="168" t="s">
        <v>515</v>
      </c>
      <c r="G31" s="357">
        <v>30</v>
      </c>
      <c r="H31" s="83">
        <v>57</v>
      </c>
      <c r="I31" s="712"/>
      <c r="J31" s="711"/>
      <c r="K31" s="81"/>
      <c r="L31" s="81"/>
      <c r="M31" s="81"/>
      <c r="N31" s="81"/>
      <c r="O31" s="1718"/>
      <c r="P31" s="1031"/>
      <c r="Q31" s="326">
        <f t="shared" si="3"/>
        <v>107</v>
      </c>
      <c r="R31" s="269">
        <f t="shared" si="2"/>
        <v>2</v>
      </c>
    </row>
    <row r="32" spans="1:18" x14ac:dyDescent="0.25">
      <c r="A32" s="730" t="s">
        <v>61</v>
      </c>
      <c r="B32" s="166" t="s">
        <v>469</v>
      </c>
      <c r="C32" s="28" t="s">
        <v>140</v>
      </c>
      <c r="D32" s="28" t="s">
        <v>81</v>
      </c>
      <c r="E32" s="83">
        <v>2010</v>
      </c>
      <c r="F32" s="168" t="s">
        <v>515</v>
      </c>
      <c r="G32" s="357"/>
      <c r="H32" s="83"/>
      <c r="I32" s="712">
        <v>65</v>
      </c>
      <c r="J32" s="711"/>
      <c r="K32" s="81"/>
      <c r="L32" s="81"/>
      <c r="M32" s="81"/>
      <c r="N32" s="81"/>
      <c r="O32" s="1718"/>
      <c r="P32" s="1031"/>
      <c r="Q32" s="326">
        <f t="shared" si="3"/>
        <v>75</v>
      </c>
      <c r="R32" s="269">
        <f t="shared" si="2"/>
        <v>1</v>
      </c>
    </row>
    <row r="33" spans="1:19" x14ac:dyDescent="0.25">
      <c r="A33" s="730" t="s">
        <v>62</v>
      </c>
      <c r="B33" s="166" t="s">
        <v>93</v>
      </c>
      <c r="C33" s="28" t="s">
        <v>112</v>
      </c>
      <c r="D33" s="28" t="s">
        <v>113</v>
      </c>
      <c r="E33" s="83">
        <v>2010</v>
      </c>
      <c r="F33" s="168" t="s">
        <v>515</v>
      </c>
      <c r="G33" s="357"/>
      <c r="H33" s="83"/>
      <c r="I33" s="712"/>
      <c r="J33" s="711"/>
      <c r="K33" s="81"/>
      <c r="L33" s="81">
        <v>72</v>
      </c>
      <c r="M33" s="81"/>
      <c r="N33" s="81"/>
      <c r="O33" s="1718"/>
      <c r="P33" s="1031"/>
      <c r="Q33" s="326">
        <f>SUM(G33:N33)+(R33*10)</f>
        <v>72</v>
      </c>
      <c r="R33" s="269">
        <f>COUNTA(G33:J33)+(P33/10)</f>
        <v>0</v>
      </c>
    </row>
    <row r="34" spans="1:19" x14ac:dyDescent="0.25">
      <c r="A34" s="730" t="s">
        <v>63</v>
      </c>
      <c r="B34" s="166" t="s">
        <v>11</v>
      </c>
      <c r="C34" s="28" t="s">
        <v>1088</v>
      </c>
      <c r="D34" s="28" t="s">
        <v>90</v>
      </c>
      <c r="E34" s="83">
        <v>2009</v>
      </c>
      <c r="F34" s="168" t="s">
        <v>515</v>
      </c>
      <c r="G34" s="357"/>
      <c r="H34" s="83"/>
      <c r="I34" s="168"/>
      <c r="J34" s="267"/>
      <c r="K34" s="83">
        <v>57</v>
      </c>
      <c r="L34" s="83"/>
      <c r="M34" s="83"/>
      <c r="N34" s="83"/>
      <c r="O34" s="493"/>
      <c r="P34" s="287"/>
      <c r="Q34" s="326">
        <f t="shared" ref="Q34:Q46" si="4">SUM(G34:O34)+(R34*10)</f>
        <v>67</v>
      </c>
      <c r="R34" s="269">
        <f t="shared" ref="R34:R68" si="5">COUNTA(G34:O34)+(P34/10)</f>
        <v>1</v>
      </c>
    </row>
    <row r="35" spans="1:19" x14ac:dyDescent="0.25">
      <c r="A35" s="730" t="s">
        <v>64</v>
      </c>
      <c r="B35" s="886" t="s">
        <v>71</v>
      </c>
      <c r="C35" s="85" t="s">
        <v>125</v>
      </c>
      <c r="D35" s="85" t="s">
        <v>126</v>
      </c>
      <c r="E35" s="84">
        <v>2009</v>
      </c>
      <c r="F35" s="169" t="s">
        <v>515</v>
      </c>
      <c r="G35" s="358"/>
      <c r="H35" s="84"/>
      <c r="I35" s="169"/>
      <c r="J35" s="283"/>
      <c r="K35" s="84"/>
      <c r="L35" s="84"/>
      <c r="M35" s="84"/>
      <c r="N35" s="84"/>
      <c r="O35" s="87"/>
      <c r="P35" s="269">
        <v>50</v>
      </c>
      <c r="Q35" s="326">
        <f t="shared" si="4"/>
        <v>50</v>
      </c>
      <c r="R35" s="269">
        <f t="shared" si="5"/>
        <v>5</v>
      </c>
    </row>
    <row r="36" spans="1:19" x14ac:dyDescent="0.25">
      <c r="A36" s="730" t="s">
        <v>98</v>
      </c>
      <c r="B36" s="166" t="s">
        <v>11</v>
      </c>
      <c r="C36" s="28" t="s">
        <v>753</v>
      </c>
      <c r="D36" s="28" t="s">
        <v>352</v>
      </c>
      <c r="E36" s="83">
        <v>2010</v>
      </c>
      <c r="F36" s="168" t="s">
        <v>515</v>
      </c>
      <c r="G36" s="357">
        <v>39</v>
      </c>
      <c r="H36" s="83"/>
      <c r="I36" s="712"/>
      <c r="J36" s="711"/>
      <c r="K36" s="82"/>
      <c r="L36" s="82"/>
      <c r="M36" s="81"/>
      <c r="N36" s="82"/>
      <c r="O36" s="1343"/>
      <c r="P36" s="1030"/>
      <c r="Q36" s="326">
        <f t="shared" si="4"/>
        <v>49</v>
      </c>
      <c r="R36" s="269">
        <f t="shared" si="5"/>
        <v>1</v>
      </c>
    </row>
    <row r="37" spans="1:19" x14ac:dyDescent="0.25">
      <c r="A37" s="730" t="s">
        <v>99</v>
      </c>
      <c r="B37" s="166" t="s">
        <v>71</v>
      </c>
      <c r="C37" s="28" t="s">
        <v>122</v>
      </c>
      <c r="D37" s="28" t="s">
        <v>123</v>
      </c>
      <c r="E37" s="83">
        <v>2010</v>
      </c>
      <c r="F37" s="168" t="s">
        <v>515</v>
      </c>
      <c r="G37" s="357"/>
      <c r="H37" s="83"/>
      <c r="I37" s="712"/>
      <c r="J37" s="711"/>
      <c r="K37" s="81"/>
      <c r="L37" s="81"/>
      <c r="M37" s="81"/>
      <c r="N37" s="81"/>
      <c r="O37" s="1718"/>
      <c r="P37" s="1031">
        <v>30</v>
      </c>
      <c r="Q37" s="326">
        <f t="shared" si="4"/>
        <v>30</v>
      </c>
      <c r="R37" s="269">
        <f t="shared" si="5"/>
        <v>3</v>
      </c>
    </row>
    <row r="38" spans="1:19" x14ac:dyDescent="0.25">
      <c r="A38" s="730" t="s">
        <v>100</v>
      </c>
      <c r="B38" s="166" t="s">
        <v>71</v>
      </c>
      <c r="C38" s="28" t="s">
        <v>788</v>
      </c>
      <c r="D38" s="28" t="s">
        <v>83</v>
      </c>
      <c r="E38" s="83">
        <v>2010</v>
      </c>
      <c r="F38" s="168" t="s">
        <v>515</v>
      </c>
      <c r="G38" s="357"/>
      <c r="H38" s="83"/>
      <c r="I38" s="712"/>
      <c r="J38" s="711"/>
      <c r="K38" s="81"/>
      <c r="L38" s="81"/>
      <c r="M38" s="81"/>
      <c r="N38" s="81"/>
      <c r="O38" s="1718"/>
      <c r="P38" s="1031">
        <v>30</v>
      </c>
      <c r="Q38" s="326">
        <f t="shared" si="4"/>
        <v>30</v>
      </c>
      <c r="R38" s="269">
        <f t="shared" si="5"/>
        <v>3</v>
      </c>
    </row>
    <row r="39" spans="1:19" x14ac:dyDescent="0.25">
      <c r="A39" s="730" t="s">
        <v>101</v>
      </c>
      <c r="B39" s="885" t="s">
        <v>629</v>
      </c>
      <c r="C39" s="28" t="s">
        <v>787</v>
      </c>
      <c r="D39" s="28" t="s">
        <v>82</v>
      </c>
      <c r="E39" s="83">
        <v>2009</v>
      </c>
      <c r="F39" s="168" t="s">
        <v>515</v>
      </c>
      <c r="G39" s="357"/>
      <c r="H39" s="83"/>
      <c r="I39" s="168"/>
      <c r="J39" s="267"/>
      <c r="K39" s="83"/>
      <c r="L39" s="83"/>
      <c r="M39" s="83"/>
      <c r="N39" s="83"/>
      <c r="O39" s="493"/>
      <c r="P39" s="287">
        <v>20</v>
      </c>
      <c r="Q39" s="326">
        <f t="shared" si="4"/>
        <v>20</v>
      </c>
      <c r="R39" s="269">
        <f t="shared" si="5"/>
        <v>2</v>
      </c>
    </row>
    <row r="40" spans="1:19" x14ac:dyDescent="0.25">
      <c r="A40" s="730" t="s">
        <v>102</v>
      </c>
      <c r="B40" s="885" t="s">
        <v>71</v>
      </c>
      <c r="C40" s="544" t="s">
        <v>456</v>
      </c>
      <c r="D40" s="28" t="s">
        <v>73</v>
      </c>
      <c r="E40" s="81">
        <v>2007</v>
      </c>
      <c r="F40" s="712" t="s">
        <v>515</v>
      </c>
      <c r="G40" s="357"/>
      <c r="H40" s="83"/>
      <c r="I40" s="712"/>
      <c r="J40" s="711"/>
      <c r="K40" s="81"/>
      <c r="L40" s="81"/>
      <c r="M40" s="81"/>
      <c r="N40" s="81"/>
      <c r="O40" s="1718"/>
      <c r="P40" s="1031">
        <v>20</v>
      </c>
      <c r="Q40" s="326">
        <f t="shared" si="4"/>
        <v>20</v>
      </c>
      <c r="R40" s="269">
        <f t="shared" si="5"/>
        <v>2</v>
      </c>
    </row>
    <row r="41" spans="1:19" x14ac:dyDescent="0.25">
      <c r="A41" s="730" t="s">
        <v>103</v>
      </c>
      <c r="B41" s="166" t="s">
        <v>628</v>
      </c>
      <c r="C41" s="28" t="s">
        <v>644</v>
      </c>
      <c r="D41" s="28" t="s">
        <v>82</v>
      </c>
      <c r="E41" s="83">
        <v>2010</v>
      </c>
      <c r="F41" s="168" t="s">
        <v>515</v>
      </c>
      <c r="G41" s="357"/>
      <c r="H41" s="83"/>
      <c r="I41" s="712"/>
      <c r="J41" s="711"/>
      <c r="K41" s="81"/>
      <c r="L41" s="81"/>
      <c r="M41" s="81"/>
      <c r="N41" s="81"/>
      <c r="O41" s="1718"/>
      <c r="P41" s="1031">
        <v>20</v>
      </c>
      <c r="Q41" s="326">
        <f t="shared" si="4"/>
        <v>20</v>
      </c>
      <c r="R41" s="269">
        <f t="shared" si="5"/>
        <v>2</v>
      </c>
    </row>
    <row r="42" spans="1:19" x14ac:dyDescent="0.25">
      <c r="A42" s="730" t="s">
        <v>104</v>
      </c>
      <c r="B42" s="885" t="s">
        <v>71</v>
      </c>
      <c r="C42" s="28" t="s">
        <v>519</v>
      </c>
      <c r="D42" s="28" t="s">
        <v>796</v>
      </c>
      <c r="E42" s="83">
        <v>2009</v>
      </c>
      <c r="F42" s="168" t="s">
        <v>515</v>
      </c>
      <c r="G42" s="357"/>
      <c r="H42" s="83"/>
      <c r="I42" s="712"/>
      <c r="J42" s="711"/>
      <c r="K42" s="81"/>
      <c r="L42" s="81"/>
      <c r="M42" s="81"/>
      <c r="N42" s="81"/>
      <c r="O42" s="1718"/>
      <c r="P42" s="1031">
        <v>20</v>
      </c>
      <c r="Q42" s="326">
        <f t="shared" si="4"/>
        <v>20</v>
      </c>
      <c r="R42" s="269">
        <f t="shared" si="5"/>
        <v>2</v>
      </c>
    </row>
    <row r="43" spans="1:19" ht="15.75" customHeight="1" x14ac:dyDescent="0.25">
      <c r="A43" s="730" t="s">
        <v>105</v>
      </c>
      <c r="B43" s="166" t="s">
        <v>71</v>
      </c>
      <c r="C43" s="28" t="s">
        <v>178</v>
      </c>
      <c r="D43" s="28" t="s">
        <v>179</v>
      </c>
      <c r="E43" s="83">
        <v>2010</v>
      </c>
      <c r="F43" s="168" t="s">
        <v>515</v>
      </c>
      <c r="G43" s="357"/>
      <c r="H43" s="83"/>
      <c r="I43" s="712"/>
      <c r="J43" s="711"/>
      <c r="K43" s="81"/>
      <c r="L43" s="81"/>
      <c r="M43" s="81"/>
      <c r="N43" s="81"/>
      <c r="O43" s="1718"/>
      <c r="P43" s="1031">
        <v>20</v>
      </c>
      <c r="Q43" s="326">
        <f t="shared" si="4"/>
        <v>20</v>
      </c>
      <c r="R43" s="269">
        <f t="shared" si="5"/>
        <v>2</v>
      </c>
    </row>
    <row r="44" spans="1:19" ht="16.5" customHeight="1" x14ac:dyDescent="0.25">
      <c r="A44" s="730" t="s">
        <v>106</v>
      </c>
      <c r="B44" s="885" t="s">
        <v>71</v>
      </c>
      <c r="C44" s="28" t="s">
        <v>145</v>
      </c>
      <c r="D44" s="28" t="s">
        <v>95</v>
      </c>
      <c r="E44" s="83">
        <v>2009</v>
      </c>
      <c r="F44" s="168" t="s">
        <v>515</v>
      </c>
      <c r="G44" s="357"/>
      <c r="H44" s="83"/>
      <c r="I44" s="712"/>
      <c r="J44" s="711"/>
      <c r="K44" s="82"/>
      <c r="L44" s="82"/>
      <c r="M44" s="82"/>
      <c r="N44" s="81"/>
      <c r="O44" s="1718"/>
      <c r="P44" s="1031">
        <v>10</v>
      </c>
      <c r="Q44" s="326">
        <f t="shared" si="4"/>
        <v>10</v>
      </c>
      <c r="R44" s="269">
        <f t="shared" si="5"/>
        <v>1</v>
      </c>
    </row>
    <row r="45" spans="1:19" x14ac:dyDescent="0.25">
      <c r="A45" s="730" t="s">
        <v>107</v>
      </c>
      <c r="B45" s="166" t="s">
        <v>628</v>
      </c>
      <c r="C45" s="28" t="s">
        <v>640</v>
      </c>
      <c r="D45" s="28" t="s">
        <v>90</v>
      </c>
      <c r="E45" s="83">
        <v>2010</v>
      </c>
      <c r="F45" s="168" t="s">
        <v>515</v>
      </c>
      <c r="G45" s="357"/>
      <c r="H45" s="83"/>
      <c r="I45" s="712"/>
      <c r="J45" s="711"/>
      <c r="K45" s="81"/>
      <c r="L45" s="81"/>
      <c r="M45" s="81"/>
      <c r="N45" s="81"/>
      <c r="O45" s="1718"/>
      <c r="P45" s="1031">
        <v>10</v>
      </c>
      <c r="Q45" s="326">
        <f t="shared" si="4"/>
        <v>10</v>
      </c>
      <c r="R45" s="269">
        <f t="shared" si="5"/>
        <v>1</v>
      </c>
      <c r="S45" s="10"/>
    </row>
    <row r="46" spans="1:19" x14ac:dyDescent="0.25">
      <c r="A46" s="730" t="s">
        <v>108</v>
      </c>
      <c r="B46" s="166" t="s">
        <v>703</v>
      </c>
      <c r="C46" s="28" t="s">
        <v>902</v>
      </c>
      <c r="D46" s="28" t="s">
        <v>83</v>
      </c>
      <c r="E46" s="83">
        <v>2010</v>
      </c>
      <c r="F46" s="168" t="s">
        <v>515</v>
      </c>
      <c r="G46" s="357"/>
      <c r="H46" s="83"/>
      <c r="I46" s="712"/>
      <c r="J46" s="711"/>
      <c r="K46" s="81"/>
      <c r="L46" s="81"/>
      <c r="M46" s="81"/>
      <c r="N46" s="81"/>
      <c r="O46" s="1718"/>
      <c r="P46" s="1031">
        <v>10</v>
      </c>
      <c r="Q46" s="326">
        <f t="shared" si="4"/>
        <v>10</v>
      </c>
      <c r="R46" s="269">
        <f t="shared" si="5"/>
        <v>1</v>
      </c>
      <c r="S46" s="10"/>
    </row>
    <row r="47" spans="1:19" x14ac:dyDescent="0.25">
      <c r="A47" s="730" t="s">
        <v>109</v>
      </c>
      <c r="B47" s="166" t="s">
        <v>71</v>
      </c>
      <c r="C47" s="28" t="s">
        <v>914</v>
      </c>
      <c r="D47" s="28" t="s">
        <v>75</v>
      </c>
      <c r="E47" s="83">
        <v>2007</v>
      </c>
      <c r="F47" s="168" t="s">
        <v>515</v>
      </c>
      <c r="G47" s="357"/>
      <c r="H47" s="83"/>
      <c r="I47" s="712"/>
      <c r="J47" s="711"/>
      <c r="K47" s="81"/>
      <c r="L47" s="81"/>
      <c r="M47" s="81"/>
      <c r="N47" s="81"/>
      <c r="O47" s="1718"/>
      <c r="P47" s="1031">
        <v>10</v>
      </c>
      <c r="Q47" s="326">
        <f t="shared" ref="Q47:Q68" si="6">SUM(G47:N47)+(R47*10)</f>
        <v>10</v>
      </c>
      <c r="R47" s="269">
        <f t="shared" si="5"/>
        <v>1</v>
      </c>
      <c r="S47" s="10"/>
    </row>
    <row r="48" spans="1:19" ht="0.75" customHeight="1" thickBot="1" x14ac:dyDescent="0.3">
      <c r="A48" s="730" t="s">
        <v>110</v>
      </c>
      <c r="B48" s="166" t="s">
        <v>9</v>
      </c>
      <c r="C48" s="28" t="s">
        <v>595</v>
      </c>
      <c r="D48" s="28" t="s">
        <v>596</v>
      </c>
      <c r="E48" s="168">
        <v>2010</v>
      </c>
      <c r="F48" s="493" t="s">
        <v>516</v>
      </c>
      <c r="G48" s="357"/>
      <c r="H48" s="83"/>
      <c r="I48" s="712"/>
      <c r="J48" s="711"/>
      <c r="K48" s="81"/>
      <c r="L48" s="81"/>
      <c r="M48" s="81"/>
      <c r="N48" s="81"/>
      <c r="O48" s="1718"/>
      <c r="P48" s="1031"/>
      <c r="Q48" s="326">
        <f t="shared" si="6"/>
        <v>0</v>
      </c>
      <c r="R48" s="269">
        <f t="shared" si="5"/>
        <v>0</v>
      </c>
      <c r="S48" s="10"/>
    </row>
    <row r="49" spans="1:19" ht="16.5" hidden="1" thickBot="1" x14ac:dyDescent="0.3">
      <c r="A49" s="730" t="s">
        <v>111</v>
      </c>
      <c r="B49" s="166" t="s">
        <v>15</v>
      </c>
      <c r="C49" s="28" t="s">
        <v>148</v>
      </c>
      <c r="D49" s="28" t="s">
        <v>70</v>
      </c>
      <c r="E49" s="168">
        <v>2009</v>
      </c>
      <c r="F49" s="493" t="s">
        <v>515</v>
      </c>
      <c r="G49" s="357"/>
      <c r="H49" s="83"/>
      <c r="I49" s="168"/>
      <c r="J49" s="267"/>
      <c r="K49" s="83"/>
      <c r="L49" s="83"/>
      <c r="M49" s="84"/>
      <c r="N49" s="83"/>
      <c r="O49" s="493"/>
      <c r="P49" s="287"/>
      <c r="Q49" s="326">
        <f t="shared" si="6"/>
        <v>0</v>
      </c>
      <c r="R49" s="269">
        <f t="shared" si="5"/>
        <v>0</v>
      </c>
      <c r="S49" s="10"/>
    </row>
    <row r="50" spans="1:19" ht="16.5" hidden="1" thickBot="1" x14ac:dyDescent="0.3">
      <c r="A50" s="730" t="s">
        <v>335</v>
      </c>
      <c r="B50" s="166" t="s">
        <v>501</v>
      </c>
      <c r="C50" s="28" t="s">
        <v>187</v>
      </c>
      <c r="D50" s="28" t="s">
        <v>82</v>
      </c>
      <c r="E50" s="83">
        <v>2007</v>
      </c>
      <c r="F50" s="168" t="s">
        <v>515</v>
      </c>
      <c r="G50" s="357"/>
      <c r="H50" s="83"/>
      <c r="I50" s="712"/>
      <c r="J50" s="711"/>
      <c r="K50" s="81"/>
      <c r="L50" s="81"/>
      <c r="M50" s="81"/>
      <c r="N50" s="81"/>
      <c r="O50" s="1718"/>
      <c r="P50" s="1031"/>
      <c r="Q50" s="326">
        <f t="shared" si="6"/>
        <v>0</v>
      </c>
      <c r="R50" s="269">
        <f t="shared" si="5"/>
        <v>0</v>
      </c>
      <c r="S50" s="10"/>
    </row>
    <row r="51" spans="1:19" ht="16.5" hidden="1" thickBot="1" x14ac:dyDescent="0.3">
      <c r="A51" s="730" t="s">
        <v>336</v>
      </c>
      <c r="B51" s="166" t="s">
        <v>628</v>
      </c>
      <c r="C51" s="28" t="s">
        <v>639</v>
      </c>
      <c r="D51" s="28" t="s">
        <v>97</v>
      </c>
      <c r="E51" s="83">
        <v>2010</v>
      </c>
      <c r="F51" s="168" t="s">
        <v>515</v>
      </c>
      <c r="G51" s="357"/>
      <c r="H51" s="83"/>
      <c r="I51" s="712"/>
      <c r="J51" s="711"/>
      <c r="K51" s="81"/>
      <c r="L51" s="81"/>
      <c r="M51" s="81"/>
      <c r="N51" s="81"/>
      <c r="O51" s="1718"/>
      <c r="P51" s="1031"/>
      <c r="Q51" s="326">
        <f t="shared" si="6"/>
        <v>0</v>
      </c>
      <c r="R51" s="269">
        <f t="shared" si="5"/>
        <v>0</v>
      </c>
      <c r="S51" s="10"/>
    </row>
    <row r="52" spans="1:19" ht="16.5" hidden="1" thickBot="1" x14ac:dyDescent="0.3">
      <c r="A52" s="730" t="s">
        <v>337</v>
      </c>
      <c r="B52" s="166" t="s">
        <v>628</v>
      </c>
      <c r="C52" s="28" t="s">
        <v>637</v>
      </c>
      <c r="D52" s="28" t="s">
        <v>638</v>
      </c>
      <c r="E52" s="83">
        <v>2010</v>
      </c>
      <c r="F52" s="168" t="s">
        <v>515</v>
      </c>
      <c r="G52" s="357"/>
      <c r="H52" s="83"/>
      <c r="I52" s="712"/>
      <c r="J52" s="711"/>
      <c r="K52" s="81"/>
      <c r="L52" s="81"/>
      <c r="M52" s="81"/>
      <c r="N52" s="81"/>
      <c r="O52" s="1718"/>
      <c r="P52" s="1031"/>
      <c r="Q52" s="326">
        <f t="shared" si="6"/>
        <v>0</v>
      </c>
      <c r="R52" s="269">
        <f t="shared" si="5"/>
        <v>0</v>
      </c>
      <c r="S52" s="10"/>
    </row>
    <row r="53" spans="1:19" ht="16.5" hidden="1" thickBot="1" x14ac:dyDescent="0.3">
      <c r="A53" s="730" t="s">
        <v>338</v>
      </c>
      <c r="B53" s="166" t="s">
        <v>14</v>
      </c>
      <c r="C53" s="28" t="s">
        <v>130</v>
      </c>
      <c r="D53" s="28" t="s">
        <v>82</v>
      </c>
      <c r="E53" s="83">
        <v>2009</v>
      </c>
      <c r="F53" s="168" t="s">
        <v>515</v>
      </c>
      <c r="G53" s="357"/>
      <c r="H53" s="83"/>
      <c r="I53" s="712"/>
      <c r="J53" s="711"/>
      <c r="K53" s="81"/>
      <c r="L53" s="81"/>
      <c r="M53" s="81"/>
      <c r="N53" s="81"/>
      <c r="O53" s="1718"/>
      <c r="P53" s="1031"/>
      <c r="Q53" s="326">
        <f t="shared" si="6"/>
        <v>0</v>
      </c>
      <c r="R53" s="269">
        <f t="shared" si="5"/>
        <v>0</v>
      </c>
      <c r="S53" s="10"/>
    </row>
    <row r="54" spans="1:19" ht="16.5" hidden="1" thickBot="1" x14ac:dyDescent="0.3">
      <c r="A54" s="730" t="s">
        <v>339</v>
      </c>
      <c r="B54" s="885" t="s">
        <v>16</v>
      </c>
      <c r="C54" s="543" t="s">
        <v>502</v>
      </c>
      <c r="D54" s="28" t="s">
        <v>128</v>
      </c>
      <c r="E54" s="81">
        <v>2008</v>
      </c>
      <c r="F54" s="168" t="s">
        <v>515</v>
      </c>
      <c r="G54" s="357"/>
      <c r="H54" s="83"/>
      <c r="I54" s="169"/>
      <c r="J54" s="267"/>
      <c r="K54" s="83"/>
      <c r="L54" s="83"/>
      <c r="M54" s="83"/>
      <c r="N54" s="83"/>
      <c r="O54" s="493"/>
      <c r="P54" s="287"/>
      <c r="Q54" s="326">
        <f t="shared" si="6"/>
        <v>0</v>
      </c>
      <c r="R54" s="269">
        <f t="shared" si="5"/>
        <v>0</v>
      </c>
      <c r="S54" s="10"/>
    </row>
    <row r="55" spans="1:19" ht="16.5" hidden="1" thickBot="1" x14ac:dyDescent="0.3">
      <c r="A55" s="730" t="s">
        <v>340</v>
      </c>
      <c r="B55" s="166" t="s">
        <v>460</v>
      </c>
      <c r="C55" s="28" t="s">
        <v>494</v>
      </c>
      <c r="D55" s="28" t="s">
        <v>65</v>
      </c>
      <c r="E55" s="83">
        <v>2010</v>
      </c>
      <c r="F55" s="168" t="s">
        <v>515</v>
      </c>
      <c r="G55" s="357"/>
      <c r="H55" s="83"/>
      <c r="I55" s="712"/>
      <c r="J55" s="711"/>
      <c r="K55" s="81"/>
      <c r="L55" s="81"/>
      <c r="M55" s="81"/>
      <c r="N55" s="81"/>
      <c r="O55" s="1718"/>
      <c r="P55" s="1031"/>
      <c r="Q55" s="326">
        <f t="shared" si="6"/>
        <v>0</v>
      </c>
      <c r="R55" s="269">
        <f t="shared" si="5"/>
        <v>0</v>
      </c>
      <c r="S55" s="10"/>
    </row>
    <row r="56" spans="1:19" ht="16.5" hidden="1" thickBot="1" x14ac:dyDescent="0.3">
      <c r="A56" s="730" t="s">
        <v>341</v>
      </c>
      <c r="B56" s="166" t="s">
        <v>93</v>
      </c>
      <c r="C56" s="28" t="s">
        <v>714</v>
      </c>
      <c r="D56" s="28" t="s">
        <v>81</v>
      </c>
      <c r="E56" s="83">
        <v>2010</v>
      </c>
      <c r="F56" s="168" t="s">
        <v>516</v>
      </c>
      <c r="G56" s="357"/>
      <c r="H56" s="83"/>
      <c r="I56" s="712"/>
      <c r="J56" s="711"/>
      <c r="K56" s="81"/>
      <c r="L56" s="81"/>
      <c r="M56" s="81"/>
      <c r="N56" s="81"/>
      <c r="O56" s="1718"/>
      <c r="P56" s="1031"/>
      <c r="Q56" s="326">
        <f t="shared" si="6"/>
        <v>0</v>
      </c>
      <c r="R56" s="269">
        <f t="shared" si="5"/>
        <v>0</v>
      </c>
      <c r="S56" s="10"/>
    </row>
    <row r="57" spans="1:19" ht="16.5" hidden="1" thickBot="1" x14ac:dyDescent="0.3">
      <c r="A57" s="730" t="s">
        <v>359</v>
      </c>
      <c r="B57" s="886" t="s">
        <v>71</v>
      </c>
      <c r="C57" s="85" t="s">
        <v>746</v>
      </c>
      <c r="D57" s="85" t="s">
        <v>133</v>
      </c>
      <c r="E57" s="84">
        <v>2007</v>
      </c>
      <c r="F57" s="169" t="s">
        <v>515</v>
      </c>
      <c r="G57" s="357"/>
      <c r="H57" s="83"/>
      <c r="I57" s="712"/>
      <c r="J57" s="711"/>
      <c r="K57" s="81"/>
      <c r="L57" s="81"/>
      <c r="M57" s="81"/>
      <c r="N57" s="81"/>
      <c r="O57" s="1718"/>
      <c r="P57" s="1031"/>
      <c r="Q57" s="326">
        <f t="shared" si="6"/>
        <v>0</v>
      </c>
      <c r="R57" s="269">
        <f t="shared" si="5"/>
        <v>0</v>
      </c>
      <c r="S57" s="10"/>
    </row>
    <row r="58" spans="1:19" ht="16.5" hidden="1" thickBot="1" x14ac:dyDescent="0.3">
      <c r="A58" s="730" t="s">
        <v>360</v>
      </c>
      <c r="B58" s="166" t="s">
        <v>131</v>
      </c>
      <c r="C58" s="28" t="s">
        <v>140</v>
      </c>
      <c r="D58" s="28" t="s">
        <v>141</v>
      </c>
      <c r="E58" s="83">
        <v>2010</v>
      </c>
      <c r="F58" s="168" t="s">
        <v>515</v>
      </c>
      <c r="G58" s="357"/>
      <c r="H58" s="83"/>
      <c r="I58" s="712"/>
      <c r="J58" s="711"/>
      <c r="K58" s="81"/>
      <c r="L58" s="81"/>
      <c r="M58" s="81"/>
      <c r="N58" s="81"/>
      <c r="O58" s="1718"/>
      <c r="P58" s="1031"/>
      <c r="Q58" s="326">
        <f t="shared" si="6"/>
        <v>0</v>
      </c>
      <c r="R58" s="269">
        <f t="shared" si="5"/>
        <v>0</v>
      </c>
      <c r="S58" s="10"/>
    </row>
    <row r="59" spans="1:19" ht="16.5" hidden="1" thickBot="1" x14ac:dyDescent="0.3">
      <c r="A59" s="730" t="s">
        <v>361</v>
      </c>
      <c r="B59" s="166" t="s">
        <v>585</v>
      </c>
      <c r="C59" s="28" t="s">
        <v>615</v>
      </c>
      <c r="D59" s="28" t="s">
        <v>128</v>
      </c>
      <c r="E59" s="83">
        <v>2009</v>
      </c>
      <c r="F59" s="168" t="s">
        <v>515</v>
      </c>
      <c r="G59" s="357"/>
      <c r="H59" s="83"/>
      <c r="I59" s="712"/>
      <c r="J59" s="540"/>
      <c r="K59" s="82"/>
      <c r="L59" s="82"/>
      <c r="M59" s="82"/>
      <c r="N59" s="81"/>
      <c r="O59" s="1718"/>
      <c r="P59" s="1030"/>
      <c r="Q59" s="326">
        <f t="shared" si="6"/>
        <v>0</v>
      </c>
      <c r="R59" s="269">
        <f t="shared" si="5"/>
        <v>0</v>
      </c>
      <c r="S59" s="10"/>
    </row>
    <row r="60" spans="1:19" ht="16.5" hidden="1" thickBot="1" x14ac:dyDescent="0.3">
      <c r="A60" s="730" t="s">
        <v>378</v>
      </c>
      <c r="B60" s="166" t="s">
        <v>9</v>
      </c>
      <c r="C60" s="28" t="s">
        <v>146</v>
      </c>
      <c r="D60" s="28" t="s">
        <v>90</v>
      </c>
      <c r="E60" s="83">
        <v>2010</v>
      </c>
      <c r="F60" s="168" t="s">
        <v>515</v>
      </c>
      <c r="G60" s="357"/>
      <c r="H60" s="83"/>
      <c r="I60" s="712"/>
      <c r="J60" s="711"/>
      <c r="K60" s="81"/>
      <c r="L60" s="81"/>
      <c r="M60" s="81"/>
      <c r="N60" s="81"/>
      <c r="O60" s="1718"/>
      <c r="P60" s="1031"/>
      <c r="Q60" s="326">
        <f t="shared" si="6"/>
        <v>0</v>
      </c>
      <c r="R60" s="269">
        <f t="shared" si="5"/>
        <v>0</v>
      </c>
      <c r="S60" s="10"/>
    </row>
    <row r="61" spans="1:19" ht="16.5" hidden="1" thickBot="1" x14ac:dyDescent="0.3">
      <c r="A61" s="730" t="s">
        <v>379</v>
      </c>
      <c r="B61" s="884" t="s">
        <v>628</v>
      </c>
      <c r="C61" s="163" t="s">
        <v>644</v>
      </c>
      <c r="D61" s="28" t="s">
        <v>665</v>
      </c>
      <c r="E61" s="81">
        <v>2010</v>
      </c>
      <c r="F61" s="168" t="s">
        <v>515</v>
      </c>
      <c r="G61" s="357"/>
      <c r="H61" s="83"/>
      <c r="I61" s="712"/>
      <c r="J61" s="711"/>
      <c r="K61" s="81"/>
      <c r="L61" s="81"/>
      <c r="M61" s="81"/>
      <c r="N61" s="81"/>
      <c r="O61" s="1718"/>
      <c r="P61" s="1031"/>
      <c r="Q61" s="326">
        <f t="shared" si="6"/>
        <v>0</v>
      </c>
      <c r="R61" s="269">
        <f t="shared" si="5"/>
        <v>0</v>
      </c>
      <c r="S61" s="10"/>
    </row>
    <row r="62" spans="1:19" ht="16.5" hidden="1" thickBot="1" x14ac:dyDescent="0.3">
      <c r="A62" s="730" t="s">
        <v>380</v>
      </c>
      <c r="B62" s="166" t="s">
        <v>585</v>
      </c>
      <c r="C62" s="28" t="s">
        <v>591</v>
      </c>
      <c r="D62" s="28" t="s">
        <v>113</v>
      </c>
      <c r="E62" s="83">
        <v>2010</v>
      </c>
      <c r="F62" s="168" t="s">
        <v>515</v>
      </c>
      <c r="G62" s="357"/>
      <c r="H62" s="83"/>
      <c r="I62" s="712"/>
      <c r="J62" s="711"/>
      <c r="K62" s="81"/>
      <c r="L62" s="81"/>
      <c r="M62" s="81"/>
      <c r="N62" s="81"/>
      <c r="O62" s="1718"/>
      <c r="P62" s="1031"/>
      <c r="Q62" s="326">
        <f t="shared" si="6"/>
        <v>0</v>
      </c>
      <c r="R62" s="269">
        <f t="shared" si="5"/>
        <v>0</v>
      </c>
      <c r="S62" s="10"/>
    </row>
    <row r="63" spans="1:19" ht="16.5" hidden="1" thickBot="1" x14ac:dyDescent="0.3">
      <c r="A63" s="730" t="s">
        <v>388</v>
      </c>
      <c r="B63" s="166" t="s">
        <v>13</v>
      </c>
      <c r="C63" s="28" t="s">
        <v>158</v>
      </c>
      <c r="D63" s="28" t="s">
        <v>90</v>
      </c>
      <c r="E63" s="83">
        <v>2009</v>
      </c>
      <c r="F63" s="168" t="s">
        <v>515</v>
      </c>
      <c r="G63" s="357"/>
      <c r="H63" s="83"/>
      <c r="I63" s="712"/>
      <c r="J63" s="711"/>
      <c r="K63" s="81"/>
      <c r="L63" s="81"/>
      <c r="M63" s="81"/>
      <c r="N63" s="81"/>
      <c r="O63" s="1718"/>
      <c r="P63" s="1031"/>
      <c r="Q63" s="326">
        <f t="shared" si="6"/>
        <v>0</v>
      </c>
      <c r="R63" s="269">
        <f t="shared" si="5"/>
        <v>0</v>
      </c>
      <c r="S63" s="10"/>
    </row>
    <row r="64" spans="1:19" ht="16.5" hidden="1" thickBot="1" x14ac:dyDescent="0.3">
      <c r="A64" s="730" t="s">
        <v>389</v>
      </c>
      <c r="B64" s="166" t="s">
        <v>14</v>
      </c>
      <c r="C64" s="28" t="s">
        <v>135</v>
      </c>
      <c r="D64" s="28" t="s">
        <v>113</v>
      </c>
      <c r="E64" s="83">
        <v>2009</v>
      </c>
      <c r="F64" s="168" t="s">
        <v>515</v>
      </c>
      <c r="G64" s="358"/>
      <c r="H64" s="84"/>
      <c r="I64" s="169"/>
      <c r="J64" s="283"/>
      <c r="K64" s="84"/>
      <c r="L64" s="84"/>
      <c r="M64" s="84"/>
      <c r="N64" s="84"/>
      <c r="O64" s="87"/>
      <c r="P64" s="287"/>
      <c r="Q64" s="326">
        <f t="shared" si="6"/>
        <v>0</v>
      </c>
      <c r="R64" s="269">
        <f t="shared" si="5"/>
        <v>0</v>
      </c>
      <c r="S64" s="10"/>
    </row>
    <row r="65" spans="1:19" ht="16.5" hidden="1" thickBot="1" x14ac:dyDescent="0.3">
      <c r="A65" s="730" t="s">
        <v>411</v>
      </c>
      <c r="B65" s="885" t="s">
        <v>15</v>
      </c>
      <c r="C65" s="544" t="s">
        <v>178</v>
      </c>
      <c r="D65" s="28" t="s">
        <v>83</v>
      </c>
      <c r="E65" s="81">
        <v>2008</v>
      </c>
      <c r="F65" s="168" t="s">
        <v>515</v>
      </c>
      <c r="G65" s="357"/>
      <c r="H65" s="83"/>
      <c r="I65" s="168"/>
      <c r="J65" s="267"/>
      <c r="K65" s="83"/>
      <c r="L65" s="83"/>
      <c r="M65" s="83"/>
      <c r="N65" s="83"/>
      <c r="O65" s="493"/>
      <c r="P65" s="287"/>
      <c r="Q65" s="326">
        <f t="shared" si="6"/>
        <v>0</v>
      </c>
      <c r="R65" s="269">
        <f t="shared" si="5"/>
        <v>0</v>
      </c>
      <c r="S65" s="10"/>
    </row>
    <row r="66" spans="1:19" ht="16.5" hidden="1" thickBot="1" x14ac:dyDescent="0.3">
      <c r="A66" s="730" t="s">
        <v>412</v>
      </c>
      <c r="B66" s="885" t="s">
        <v>15</v>
      </c>
      <c r="C66" s="544" t="s">
        <v>178</v>
      </c>
      <c r="D66" s="28" t="s">
        <v>76</v>
      </c>
      <c r="E66" s="81">
        <v>2008</v>
      </c>
      <c r="F66" s="168" t="s">
        <v>515</v>
      </c>
      <c r="G66" s="357"/>
      <c r="H66" s="83"/>
      <c r="I66" s="712"/>
      <c r="J66" s="711"/>
      <c r="K66" s="82"/>
      <c r="L66" s="82"/>
      <c r="M66" s="82"/>
      <c r="N66" s="82"/>
      <c r="O66" s="1343"/>
      <c r="P66" s="1030"/>
      <c r="Q66" s="326">
        <f t="shared" si="6"/>
        <v>0</v>
      </c>
      <c r="R66" s="269">
        <f t="shared" si="5"/>
        <v>0</v>
      </c>
      <c r="S66" s="10"/>
    </row>
    <row r="67" spans="1:19" ht="16.5" hidden="1" thickBot="1" x14ac:dyDescent="0.3">
      <c r="A67" s="730" t="s">
        <v>413</v>
      </c>
      <c r="B67" s="166" t="s">
        <v>460</v>
      </c>
      <c r="C67" s="28" t="s">
        <v>461</v>
      </c>
      <c r="D67" s="28" t="s">
        <v>462</v>
      </c>
      <c r="E67" s="83">
        <v>2010</v>
      </c>
      <c r="F67" s="168" t="s">
        <v>515</v>
      </c>
      <c r="G67" s="357"/>
      <c r="H67" s="83"/>
      <c r="I67" s="712"/>
      <c r="J67" s="711"/>
      <c r="K67" s="81"/>
      <c r="L67" s="81"/>
      <c r="M67" s="81"/>
      <c r="N67" s="81"/>
      <c r="O67" s="1718"/>
      <c r="P67" s="1031"/>
      <c r="Q67" s="326">
        <f t="shared" si="6"/>
        <v>0</v>
      </c>
      <c r="R67" s="269">
        <f t="shared" si="5"/>
        <v>0</v>
      </c>
      <c r="S67" s="10"/>
    </row>
    <row r="68" spans="1:19" ht="16.5" hidden="1" thickBot="1" x14ac:dyDescent="0.3">
      <c r="A68" s="730" t="s">
        <v>414</v>
      </c>
      <c r="B68" s="1074" t="s">
        <v>9</v>
      </c>
      <c r="C68" s="1075" t="s">
        <v>364</v>
      </c>
      <c r="D68" s="976" t="s">
        <v>69</v>
      </c>
      <c r="E68" s="1032">
        <v>2007</v>
      </c>
      <c r="F68" s="1068" t="s">
        <v>515</v>
      </c>
      <c r="G68" s="363"/>
      <c r="H68" s="246"/>
      <c r="I68" s="1176"/>
      <c r="J68" s="1506"/>
      <c r="K68" s="343"/>
      <c r="L68" s="343"/>
      <c r="M68" s="343"/>
      <c r="N68" s="292"/>
      <c r="O68" s="1719"/>
      <c r="P68" s="1177"/>
      <c r="Q68" s="326">
        <f t="shared" si="6"/>
        <v>0</v>
      </c>
      <c r="R68" s="269">
        <f t="shared" si="5"/>
        <v>0</v>
      </c>
      <c r="S68" s="10"/>
    </row>
    <row r="69" spans="1:19" ht="15" thickBot="1" x14ac:dyDescent="0.25">
      <c r="A69" s="897"/>
      <c r="B69" s="898"/>
      <c r="C69" s="898"/>
      <c r="D69" s="898"/>
      <c r="E69" s="898"/>
      <c r="F69" s="899"/>
      <c r="G69" s="900">
        <f>SUM(G6:G68)</f>
        <v>1199</v>
      </c>
      <c r="H69" s="901">
        <f>SUM(H6:H68)</f>
        <v>862</v>
      </c>
      <c r="I69" s="904">
        <f>SUM(I5:I68)</f>
        <v>837</v>
      </c>
      <c r="J69" s="900">
        <f>SUM(J5:J68)</f>
        <v>1105</v>
      </c>
      <c r="K69" s="901">
        <f t="shared" ref="K69:N69" si="7">SUM(K5:K68)</f>
        <v>922</v>
      </c>
      <c r="L69" s="901">
        <f t="shared" si="7"/>
        <v>2548</v>
      </c>
      <c r="M69" s="901">
        <f t="shared" si="7"/>
        <v>0</v>
      </c>
      <c r="N69" s="1508">
        <f t="shared" si="7"/>
        <v>0</v>
      </c>
      <c r="O69" s="1505"/>
      <c r="P69" s="1505">
        <f>SUM(P6:P68)</f>
        <v>460</v>
      </c>
      <c r="Q69" s="902">
        <f>SUM(Q6:Q68)</f>
        <v>7943</v>
      </c>
      <c r="R69" s="903">
        <f>SUM(R6:R68)</f>
        <v>107</v>
      </c>
      <c r="S69" s="10"/>
    </row>
    <row r="70" spans="1:19" ht="36.75" x14ac:dyDescent="0.25">
      <c r="G70" s="893" t="s">
        <v>350</v>
      </c>
      <c r="H70" s="894" t="s">
        <v>350</v>
      </c>
      <c r="I70" s="895" t="s">
        <v>350</v>
      </c>
      <c r="J70" s="1507" t="s">
        <v>954</v>
      </c>
      <c r="K70" s="352" t="s">
        <v>954</v>
      </c>
      <c r="L70" s="1442" t="s">
        <v>1075</v>
      </c>
      <c r="M70" s="709" t="s">
        <v>1064</v>
      </c>
      <c r="N70" s="1442" t="s">
        <v>1065</v>
      </c>
      <c r="O70" s="709" t="s">
        <v>1072</v>
      </c>
      <c r="P70" s="529" t="s">
        <v>744</v>
      </c>
      <c r="S70" s="10"/>
    </row>
    <row r="71" spans="1:19" ht="37.5" thickBot="1" x14ac:dyDescent="0.3">
      <c r="G71" s="369" t="s">
        <v>814</v>
      </c>
      <c r="H71" s="30" t="s">
        <v>817</v>
      </c>
      <c r="I71" s="351" t="s">
        <v>821</v>
      </c>
      <c r="J71" s="30" t="s">
        <v>952</v>
      </c>
      <c r="K71" s="30" t="s">
        <v>958</v>
      </c>
      <c r="L71" s="1706" t="s">
        <v>1076</v>
      </c>
      <c r="M71" s="1328" t="s">
        <v>1063</v>
      </c>
      <c r="N71" s="1706" t="s">
        <v>1066</v>
      </c>
      <c r="O71" s="1328" t="s">
        <v>1071</v>
      </c>
      <c r="P71" s="979" t="s">
        <v>770</v>
      </c>
      <c r="S71" s="10"/>
    </row>
    <row r="72" spans="1:19" x14ac:dyDescent="0.25">
      <c r="S72" s="10"/>
    </row>
    <row r="73" spans="1:19" ht="13.5" customHeight="1" x14ac:dyDescent="0.25">
      <c r="S73" s="10"/>
    </row>
    <row r="74" spans="1:19" ht="15" customHeight="1" x14ac:dyDescent="0.25">
      <c r="S74" s="10"/>
    </row>
    <row r="75" spans="1:19" x14ac:dyDescent="0.25">
      <c r="S75" s="10"/>
    </row>
    <row r="76" spans="1:19" x14ac:dyDescent="0.25">
      <c r="S76" s="10"/>
    </row>
    <row r="77" spans="1:19" x14ac:dyDescent="0.25">
      <c r="S77" s="10"/>
    </row>
    <row r="78" spans="1:19" x14ac:dyDescent="0.25">
      <c r="S78" s="114"/>
    </row>
    <row r="79" spans="1:19" ht="26.25" customHeight="1" x14ac:dyDescent="0.25">
      <c r="S79" s="10"/>
    </row>
    <row r="80" spans="1:19" x14ac:dyDescent="0.25">
      <c r="S80" s="10"/>
    </row>
    <row r="81" spans="19:19" ht="39" customHeight="1" x14ac:dyDescent="0.25">
      <c r="S81" s="10"/>
    </row>
    <row r="82" spans="19:19" x14ac:dyDescent="0.25">
      <c r="S82" s="10"/>
    </row>
    <row r="83" spans="19:19" x14ac:dyDescent="0.25">
      <c r="S83" s="10"/>
    </row>
    <row r="84" spans="19:19" x14ac:dyDescent="0.25">
      <c r="S84" s="10"/>
    </row>
    <row r="85" spans="19:19" x14ac:dyDescent="0.25">
      <c r="S85" s="10"/>
    </row>
    <row r="86" spans="19:19" x14ac:dyDescent="0.25">
      <c r="S86" s="10"/>
    </row>
    <row r="87" spans="19:19" x14ac:dyDescent="0.25">
      <c r="S87" s="10"/>
    </row>
    <row r="88" spans="19:19" x14ac:dyDescent="0.25">
      <c r="S88" s="10"/>
    </row>
    <row r="89" spans="19:19" x14ac:dyDescent="0.25">
      <c r="S89" s="10"/>
    </row>
  </sheetData>
  <sortState xmlns:xlrd2="http://schemas.microsoft.com/office/spreadsheetml/2017/richdata2" ref="B5:R68">
    <sortCondition descending="1" ref="Q5:Q68"/>
  </sortState>
  <phoneticPr fontId="19" type="noConversion"/>
  <pageMargins left="0.23622047244094491" right="0.23622047244094491" top="0.74803149606299213" bottom="0.74803149606299213" header="0.31496062992125984" footer="0.31496062992125984"/>
  <pageSetup paperSize="9" scale="85" orientation="portrait" r:id="rId1"/>
  <rowBreaks count="1" manualBreakCount="1">
    <brk id="69" max="1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5F3B4-AC69-4450-BD71-886DC7591FA4}">
  <dimension ref="A1:N69"/>
  <sheetViews>
    <sheetView topLeftCell="B1" workbookViewId="0">
      <selection activeCell="C3" sqref="C3"/>
    </sheetView>
  </sheetViews>
  <sheetFormatPr defaultRowHeight="15.75" x14ac:dyDescent="0.25"/>
  <cols>
    <col min="1" max="1" width="9.140625" style="10" hidden="1" customWidth="1"/>
    <col min="2" max="2" width="4.5703125" style="10" customWidth="1"/>
    <col min="3" max="3" width="16" style="10" customWidth="1"/>
    <col min="4" max="4" width="14.42578125" style="10" customWidth="1"/>
    <col min="5" max="5" width="10.85546875" style="10" customWidth="1"/>
    <col min="6" max="6" width="6.7109375" style="114" customWidth="1"/>
    <col min="7" max="12" width="6.5703125" style="114" customWidth="1"/>
    <col min="13" max="13" width="8.5703125" style="686" customWidth="1"/>
    <col min="14" max="14" width="5.7109375" style="1146" customWidth="1"/>
    <col min="15" max="16384" width="9.140625" style="10"/>
  </cols>
  <sheetData>
    <row r="1" spans="3:13" ht="4.5" customHeight="1" x14ac:dyDescent="0.25"/>
    <row r="2" spans="3:13" ht="21" thickBot="1" x14ac:dyDescent="0.35">
      <c r="C2" s="1082" t="s">
        <v>864</v>
      </c>
      <c r="D2" s="1082"/>
      <c r="E2" s="592"/>
    </row>
    <row r="3" spans="3:13" ht="45.75" thickBot="1" x14ac:dyDescent="0.3">
      <c r="C3" s="872" t="s">
        <v>4</v>
      </c>
      <c r="D3" s="873" t="s">
        <v>40</v>
      </c>
      <c r="E3" s="874" t="s">
        <v>41</v>
      </c>
      <c r="F3" s="875" t="s">
        <v>868</v>
      </c>
      <c r="G3" s="1064" t="s">
        <v>800</v>
      </c>
      <c r="H3" s="1065" t="s">
        <v>801</v>
      </c>
      <c r="I3" s="1066" t="s">
        <v>802</v>
      </c>
      <c r="J3" s="1066" t="s">
        <v>803</v>
      </c>
      <c r="K3" s="1066" t="s">
        <v>804</v>
      </c>
      <c r="L3" s="1066" t="s">
        <v>904</v>
      </c>
      <c r="M3" s="1067" t="s">
        <v>19</v>
      </c>
    </row>
    <row r="4" spans="3:13" x14ac:dyDescent="0.25">
      <c r="C4" s="870" t="s">
        <v>11</v>
      </c>
      <c r="D4" s="695" t="s">
        <v>432</v>
      </c>
      <c r="E4" s="871" t="s">
        <v>433</v>
      </c>
      <c r="F4" s="684">
        <v>2012</v>
      </c>
      <c r="G4" s="868"/>
      <c r="H4" s="869">
        <v>1</v>
      </c>
      <c r="I4" s="869">
        <v>1</v>
      </c>
      <c r="J4" s="869">
        <v>1</v>
      </c>
      <c r="K4" s="869">
        <v>1</v>
      </c>
      <c r="L4" s="869"/>
      <c r="M4" s="1061">
        <f t="shared" ref="M4:M68" si="0">SUM(G4:L4)</f>
        <v>4</v>
      </c>
    </row>
    <row r="5" spans="3:13" x14ac:dyDescent="0.25">
      <c r="C5" s="307" t="s">
        <v>11</v>
      </c>
      <c r="D5" s="308" t="s">
        <v>165</v>
      </c>
      <c r="E5" s="865" t="s">
        <v>83</v>
      </c>
      <c r="F5" s="287">
        <v>2012</v>
      </c>
      <c r="G5" s="368">
        <v>1</v>
      </c>
      <c r="H5" s="164">
        <v>1</v>
      </c>
      <c r="I5" s="164">
        <v>1</v>
      </c>
      <c r="J5" s="164">
        <v>1</v>
      </c>
      <c r="K5" s="164">
        <v>1</v>
      </c>
      <c r="L5" s="164">
        <v>1</v>
      </c>
      <c r="M5" s="1061">
        <f t="shared" si="0"/>
        <v>6</v>
      </c>
    </row>
    <row r="6" spans="3:13" x14ac:dyDescent="0.25">
      <c r="C6" s="166" t="s">
        <v>11</v>
      </c>
      <c r="D6" s="28" t="s">
        <v>793</v>
      </c>
      <c r="E6" s="683" t="s">
        <v>83</v>
      </c>
      <c r="F6" s="287">
        <v>2009</v>
      </c>
      <c r="G6" s="368"/>
      <c r="H6" s="164"/>
      <c r="I6" s="164">
        <v>1</v>
      </c>
      <c r="J6" s="164">
        <v>1</v>
      </c>
      <c r="K6" s="164"/>
      <c r="L6" s="164"/>
      <c r="M6" s="1061">
        <f t="shared" si="0"/>
        <v>2</v>
      </c>
    </row>
    <row r="7" spans="3:13" x14ac:dyDescent="0.25">
      <c r="C7" s="166" t="s">
        <v>628</v>
      </c>
      <c r="D7" s="28" t="s">
        <v>644</v>
      </c>
      <c r="E7" s="683" t="s">
        <v>82</v>
      </c>
      <c r="F7" s="287">
        <v>2010</v>
      </c>
      <c r="G7" s="368"/>
      <c r="H7" s="164"/>
      <c r="I7" s="164"/>
      <c r="J7" s="164"/>
      <c r="K7" s="164">
        <v>1</v>
      </c>
      <c r="L7" s="164">
        <v>1</v>
      </c>
      <c r="M7" s="1061">
        <f t="shared" si="0"/>
        <v>2</v>
      </c>
    </row>
    <row r="8" spans="3:13" x14ac:dyDescent="0.25">
      <c r="C8" s="166" t="s">
        <v>628</v>
      </c>
      <c r="D8" s="28" t="s">
        <v>826</v>
      </c>
      <c r="E8" s="683" t="s">
        <v>139</v>
      </c>
      <c r="F8" s="287">
        <v>2012</v>
      </c>
      <c r="G8" s="368"/>
      <c r="H8" s="164"/>
      <c r="I8" s="164"/>
      <c r="J8" s="164"/>
      <c r="K8" s="164">
        <v>1</v>
      </c>
      <c r="L8" s="164">
        <v>1</v>
      </c>
      <c r="M8" s="1061">
        <f t="shared" si="0"/>
        <v>2</v>
      </c>
    </row>
    <row r="9" spans="3:13" x14ac:dyDescent="0.25">
      <c r="C9" s="166" t="s">
        <v>628</v>
      </c>
      <c r="D9" s="28" t="s">
        <v>640</v>
      </c>
      <c r="E9" s="683" t="s">
        <v>90</v>
      </c>
      <c r="F9" s="287">
        <v>2010</v>
      </c>
      <c r="G9" s="368"/>
      <c r="H9" s="164"/>
      <c r="I9" s="164"/>
      <c r="J9" s="164"/>
      <c r="K9" s="164"/>
      <c r="L9" s="164">
        <v>1</v>
      </c>
      <c r="M9" s="1061">
        <f t="shared" si="0"/>
        <v>1</v>
      </c>
    </row>
    <row r="10" spans="3:13" x14ac:dyDescent="0.25">
      <c r="C10" s="166" t="s">
        <v>628</v>
      </c>
      <c r="D10" s="28" t="s">
        <v>912</v>
      </c>
      <c r="E10" s="683" t="s">
        <v>898</v>
      </c>
      <c r="F10" s="287">
        <v>2012</v>
      </c>
      <c r="G10" s="368"/>
      <c r="H10" s="164"/>
      <c r="I10" s="164"/>
      <c r="J10" s="164"/>
      <c r="K10" s="164">
        <v>1</v>
      </c>
      <c r="L10" s="164">
        <v>1</v>
      </c>
      <c r="M10" s="1061">
        <f t="shared" si="0"/>
        <v>2</v>
      </c>
    </row>
    <row r="11" spans="3:13" x14ac:dyDescent="0.25">
      <c r="C11" s="165" t="s">
        <v>628</v>
      </c>
      <c r="D11" s="85" t="s">
        <v>913</v>
      </c>
      <c r="E11" s="1062" t="s">
        <v>911</v>
      </c>
      <c r="F11" s="269">
        <v>2014</v>
      </c>
      <c r="G11" s="487"/>
      <c r="H11" s="172"/>
      <c r="I11" s="172"/>
      <c r="J11" s="172"/>
      <c r="K11" s="172">
        <v>1</v>
      </c>
      <c r="L11" s="172">
        <v>1</v>
      </c>
      <c r="M11" s="1061">
        <f t="shared" si="0"/>
        <v>2</v>
      </c>
    </row>
    <row r="12" spans="3:13" x14ac:dyDescent="0.25">
      <c r="C12" s="166" t="s">
        <v>628</v>
      </c>
      <c r="D12" s="28" t="s">
        <v>900</v>
      </c>
      <c r="E12" s="683" t="s">
        <v>179</v>
      </c>
      <c r="F12" s="287">
        <v>2018</v>
      </c>
      <c r="G12" s="368"/>
      <c r="H12" s="164"/>
      <c r="I12" s="164"/>
      <c r="J12" s="164"/>
      <c r="K12" s="164">
        <v>1</v>
      </c>
      <c r="L12" s="164">
        <v>1</v>
      </c>
      <c r="M12" s="1061">
        <f t="shared" si="0"/>
        <v>2</v>
      </c>
    </row>
    <row r="13" spans="3:13" x14ac:dyDescent="0.25">
      <c r="C13" s="166" t="s">
        <v>910</v>
      </c>
      <c r="D13" s="28" t="s">
        <v>592</v>
      </c>
      <c r="E13" s="683" t="s">
        <v>76</v>
      </c>
      <c r="F13" s="287">
        <v>2015</v>
      </c>
      <c r="G13" s="368"/>
      <c r="H13" s="164"/>
      <c r="I13" s="164"/>
      <c r="J13" s="164"/>
      <c r="K13" s="164">
        <v>1</v>
      </c>
      <c r="L13" s="164">
        <v>1</v>
      </c>
      <c r="M13" s="1061">
        <f t="shared" si="0"/>
        <v>2</v>
      </c>
    </row>
    <row r="14" spans="3:13" x14ac:dyDescent="0.25">
      <c r="C14" s="166" t="s">
        <v>7</v>
      </c>
      <c r="D14" s="28" t="s">
        <v>145</v>
      </c>
      <c r="E14" s="683" t="s">
        <v>90</v>
      </c>
      <c r="F14" s="287">
        <v>2015</v>
      </c>
      <c r="G14" s="368">
        <v>1</v>
      </c>
      <c r="H14" s="164">
        <v>1</v>
      </c>
      <c r="I14" s="164"/>
      <c r="J14" s="164"/>
      <c r="K14" s="164"/>
      <c r="L14" s="164"/>
      <c r="M14" s="1061">
        <f t="shared" si="0"/>
        <v>2</v>
      </c>
    </row>
    <row r="15" spans="3:13" x14ac:dyDescent="0.25">
      <c r="C15" s="166" t="s">
        <v>7</v>
      </c>
      <c r="D15" s="28" t="s">
        <v>74</v>
      </c>
      <c r="E15" s="683" t="s">
        <v>75</v>
      </c>
      <c r="F15" s="287">
        <v>2013</v>
      </c>
      <c r="G15" s="368"/>
      <c r="H15" s="164"/>
      <c r="I15" s="164"/>
      <c r="J15" s="164"/>
      <c r="K15" s="164">
        <v>1</v>
      </c>
      <c r="L15" s="164">
        <v>1</v>
      </c>
      <c r="M15" s="1061">
        <f t="shared" si="0"/>
        <v>2</v>
      </c>
    </row>
    <row r="16" spans="3:13" x14ac:dyDescent="0.25">
      <c r="C16" s="165" t="s">
        <v>7</v>
      </c>
      <c r="D16" s="85" t="s">
        <v>142</v>
      </c>
      <c r="E16" s="1062" t="s">
        <v>143</v>
      </c>
      <c r="F16" s="269">
        <v>2008</v>
      </c>
      <c r="G16" s="487"/>
      <c r="H16" s="172"/>
      <c r="I16" s="172"/>
      <c r="J16" s="172"/>
      <c r="K16" s="172">
        <v>1</v>
      </c>
      <c r="L16" s="172"/>
      <c r="M16" s="1061">
        <f t="shared" si="0"/>
        <v>1</v>
      </c>
    </row>
    <row r="17" spans="3:13" x14ac:dyDescent="0.25">
      <c r="C17" s="166" t="s">
        <v>7</v>
      </c>
      <c r="D17" s="28" t="s">
        <v>865</v>
      </c>
      <c r="E17" s="683" t="s">
        <v>366</v>
      </c>
      <c r="F17" s="287">
        <v>2012</v>
      </c>
      <c r="G17" s="368">
        <v>1</v>
      </c>
      <c r="H17" s="164">
        <v>1</v>
      </c>
      <c r="I17" s="164">
        <v>1</v>
      </c>
      <c r="J17" s="164">
        <v>1</v>
      </c>
      <c r="K17" s="164">
        <v>1</v>
      </c>
      <c r="L17" s="164"/>
      <c r="M17" s="1061">
        <f t="shared" si="0"/>
        <v>5</v>
      </c>
    </row>
    <row r="18" spans="3:13" x14ac:dyDescent="0.25">
      <c r="C18" s="166" t="s">
        <v>629</v>
      </c>
      <c r="D18" s="28" t="s">
        <v>787</v>
      </c>
      <c r="E18" s="683" t="s">
        <v>82</v>
      </c>
      <c r="F18" s="287">
        <v>2009</v>
      </c>
      <c r="G18" s="368">
        <v>1</v>
      </c>
      <c r="H18" s="164">
        <v>1</v>
      </c>
      <c r="I18" s="164"/>
      <c r="J18" s="164"/>
      <c r="K18" s="164"/>
      <c r="L18" s="164"/>
      <c r="M18" s="1061">
        <f t="shared" si="0"/>
        <v>2</v>
      </c>
    </row>
    <row r="19" spans="3:13" x14ac:dyDescent="0.25">
      <c r="C19" s="166" t="s">
        <v>71</v>
      </c>
      <c r="D19" s="28" t="s">
        <v>177</v>
      </c>
      <c r="E19" s="683" t="s">
        <v>166</v>
      </c>
      <c r="F19" s="287">
        <v>2009</v>
      </c>
      <c r="G19" s="368">
        <v>1</v>
      </c>
      <c r="H19" s="164">
        <v>1</v>
      </c>
      <c r="I19" s="164">
        <v>1</v>
      </c>
      <c r="J19" s="164">
        <v>1</v>
      </c>
      <c r="K19" s="164"/>
      <c r="L19" s="164"/>
      <c r="M19" s="1061">
        <f t="shared" si="0"/>
        <v>4</v>
      </c>
    </row>
    <row r="20" spans="3:13" x14ac:dyDescent="0.25">
      <c r="C20" s="166" t="s">
        <v>71</v>
      </c>
      <c r="D20" s="28" t="s">
        <v>80</v>
      </c>
      <c r="E20" s="683" t="s">
        <v>81</v>
      </c>
      <c r="F20" s="287">
        <v>2016</v>
      </c>
      <c r="G20" s="368"/>
      <c r="H20" s="164">
        <v>1</v>
      </c>
      <c r="I20" s="164"/>
      <c r="J20" s="164"/>
      <c r="K20" s="164">
        <v>1</v>
      </c>
      <c r="L20" s="164">
        <v>1</v>
      </c>
      <c r="M20" s="1061">
        <f t="shared" si="0"/>
        <v>3</v>
      </c>
    </row>
    <row r="21" spans="3:13" x14ac:dyDescent="0.25">
      <c r="C21" s="166" t="s">
        <v>71</v>
      </c>
      <c r="D21" s="28" t="s">
        <v>122</v>
      </c>
      <c r="E21" s="683" t="s">
        <v>123</v>
      </c>
      <c r="F21" s="287">
        <v>2010</v>
      </c>
      <c r="G21" s="368"/>
      <c r="H21" s="164"/>
      <c r="I21" s="164"/>
      <c r="J21" s="164">
        <v>1</v>
      </c>
      <c r="K21" s="164">
        <v>1</v>
      </c>
      <c r="L21" s="164">
        <v>1</v>
      </c>
      <c r="M21" s="1061">
        <f t="shared" si="0"/>
        <v>3</v>
      </c>
    </row>
    <row r="22" spans="3:13" x14ac:dyDescent="0.25">
      <c r="C22" s="166" t="s">
        <v>71</v>
      </c>
      <c r="D22" s="28" t="s">
        <v>77</v>
      </c>
      <c r="E22" s="683" t="s">
        <v>78</v>
      </c>
      <c r="F22" s="287">
        <v>2013</v>
      </c>
      <c r="G22" s="368">
        <v>1</v>
      </c>
      <c r="H22" s="164">
        <v>1</v>
      </c>
      <c r="I22" s="164"/>
      <c r="J22" s="164">
        <v>1</v>
      </c>
      <c r="K22" s="164"/>
      <c r="L22" s="164"/>
      <c r="M22" s="1061">
        <f t="shared" si="0"/>
        <v>3</v>
      </c>
    </row>
    <row r="23" spans="3:13" x14ac:dyDescent="0.25">
      <c r="C23" s="166" t="s">
        <v>71</v>
      </c>
      <c r="D23" s="28" t="s">
        <v>569</v>
      </c>
      <c r="E23" s="683" t="s">
        <v>67</v>
      </c>
      <c r="F23" s="287">
        <v>2012</v>
      </c>
      <c r="G23" s="368">
        <v>1</v>
      </c>
      <c r="H23" s="164">
        <v>1</v>
      </c>
      <c r="I23" s="164">
        <v>1</v>
      </c>
      <c r="J23" s="164">
        <v>1</v>
      </c>
      <c r="K23" s="164">
        <v>1</v>
      </c>
      <c r="L23" s="164"/>
      <c r="M23" s="1061">
        <f t="shared" si="0"/>
        <v>5</v>
      </c>
    </row>
    <row r="24" spans="3:13" x14ac:dyDescent="0.25">
      <c r="C24" s="166" t="s">
        <v>71</v>
      </c>
      <c r="D24" s="175" t="s">
        <v>914</v>
      </c>
      <c r="E24" s="866" t="s">
        <v>75</v>
      </c>
      <c r="F24" s="531">
        <v>2007</v>
      </c>
      <c r="G24" s="368"/>
      <c r="H24" s="164"/>
      <c r="I24" s="164"/>
      <c r="J24" s="164"/>
      <c r="K24" s="164"/>
      <c r="L24" s="164">
        <v>1</v>
      </c>
      <c r="M24" s="1061">
        <f t="shared" si="0"/>
        <v>1</v>
      </c>
    </row>
    <row r="25" spans="3:13" x14ac:dyDescent="0.25">
      <c r="C25" s="166" t="s">
        <v>71</v>
      </c>
      <c r="D25" s="175" t="s">
        <v>145</v>
      </c>
      <c r="E25" s="866" t="s">
        <v>95</v>
      </c>
      <c r="F25" s="531">
        <v>2009</v>
      </c>
      <c r="G25" s="368">
        <v>1</v>
      </c>
      <c r="H25" s="164"/>
      <c r="I25" s="164"/>
      <c r="J25" s="164"/>
      <c r="K25" s="164"/>
      <c r="L25" s="164"/>
      <c r="M25" s="1061">
        <f t="shared" si="0"/>
        <v>1</v>
      </c>
    </row>
    <row r="26" spans="3:13" x14ac:dyDescent="0.25">
      <c r="C26" s="297" t="s">
        <v>71</v>
      </c>
      <c r="D26" s="175" t="s">
        <v>351</v>
      </c>
      <c r="E26" s="866" t="s">
        <v>352</v>
      </c>
      <c r="F26" s="531">
        <v>2012</v>
      </c>
      <c r="G26" s="368">
        <v>1</v>
      </c>
      <c r="H26" s="164">
        <v>1</v>
      </c>
      <c r="I26" s="164">
        <v>1</v>
      </c>
      <c r="J26" s="164">
        <v>1</v>
      </c>
      <c r="K26" s="164">
        <v>1</v>
      </c>
      <c r="L26" s="164">
        <v>1</v>
      </c>
      <c r="M26" s="1061">
        <f t="shared" si="0"/>
        <v>6</v>
      </c>
    </row>
    <row r="27" spans="3:13" x14ac:dyDescent="0.25">
      <c r="C27" s="306" t="s">
        <v>71</v>
      </c>
      <c r="D27" s="289" t="s">
        <v>182</v>
      </c>
      <c r="E27" s="867" t="s">
        <v>126</v>
      </c>
      <c r="F27" s="532">
        <v>2015</v>
      </c>
      <c r="G27" s="368">
        <v>1</v>
      </c>
      <c r="H27" s="164">
        <v>1</v>
      </c>
      <c r="I27" s="164"/>
      <c r="J27" s="164"/>
      <c r="K27" s="164"/>
      <c r="L27" s="164"/>
      <c r="M27" s="1061">
        <f t="shared" si="0"/>
        <v>2</v>
      </c>
    </row>
    <row r="28" spans="3:13" x14ac:dyDescent="0.25">
      <c r="C28" s="297" t="s">
        <v>71</v>
      </c>
      <c r="D28" s="175" t="s">
        <v>85</v>
      </c>
      <c r="E28" s="866" t="s">
        <v>76</v>
      </c>
      <c r="F28" s="531">
        <v>2011</v>
      </c>
      <c r="G28" s="368">
        <v>1</v>
      </c>
      <c r="H28" s="164">
        <v>1</v>
      </c>
      <c r="I28" s="164">
        <v>1</v>
      </c>
      <c r="J28" s="164">
        <v>1</v>
      </c>
      <c r="K28" s="164"/>
      <c r="L28" s="164"/>
      <c r="M28" s="1061">
        <f t="shared" si="0"/>
        <v>4</v>
      </c>
    </row>
    <row r="29" spans="3:13" x14ac:dyDescent="0.25">
      <c r="C29" s="306" t="s">
        <v>71</v>
      </c>
      <c r="D29" s="289" t="s">
        <v>86</v>
      </c>
      <c r="E29" s="867" t="s">
        <v>87</v>
      </c>
      <c r="F29" s="532">
        <v>2012</v>
      </c>
      <c r="G29" s="368"/>
      <c r="H29" s="164">
        <v>1</v>
      </c>
      <c r="I29" s="164"/>
      <c r="J29" s="164"/>
      <c r="K29" s="164"/>
      <c r="L29" s="164">
        <v>1</v>
      </c>
      <c r="M29" s="1061">
        <f t="shared" si="0"/>
        <v>2</v>
      </c>
    </row>
    <row r="30" spans="3:13" x14ac:dyDescent="0.25">
      <c r="C30" s="297" t="s">
        <v>71</v>
      </c>
      <c r="D30" s="175" t="s">
        <v>788</v>
      </c>
      <c r="E30" s="866" t="s">
        <v>83</v>
      </c>
      <c r="F30" s="531">
        <v>2010</v>
      </c>
      <c r="G30" s="368"/>
      <c r="H30" s="164"/>
      <c r="I30" s="164">
        <v>1</v>
      </c>
      <c r="J30" s="164"/>
      <c r="K30" s="164">
        <v>1</v>
      </c>
      <c r="L30" s="164">
        <v>1</v>
      </c>
      <c r="M30" s="1061">
        <f t="shared" si="0"/>
        <v>3</v>
      </c>
    </row>
    <row r="31" spans="3:13" x14ac:dyDescent="0.25">
      <c r="C31" s="297" t="s">
        <v>71</v>
      </c>
      <c r="D31" s="175" t="s">
        <v>96</v>
      </c>
      <c r="E31" s="866" t="s">
        <v>97</v>
      </c>
      <c r="F31" s="531">
        <v>2011</v>
      </c>
      <c r="G31" s="368">
        <v>1</v>
      </c>
      <c r="H31" s="164"/>
      <c r="I31" s="164">
        <v>1</v>
      </c>
      <c r="J31" s="164"/>
      <c r="K31" s="164"/>
      <c r="L31" s="164"/>
      <c r="M31" s="1061">
        <f t="shared" si="0"/>
        <v>2</v>
      </c>
    </row>
    <row r="32" spans="3:13" x14ac:dyDescent="0.25">
      <c r="C32" s="297" t="s">
        <v>71</v>
      </c>
      <c r="D32" s="175" t="s">
        <v>84</v>
      </c>
      <c r="E32" s="866" t="s">
        <v>83</v>
      </c>
      <c r="F32" s="531">
        <v>2011</v>
      </c>
      <c r="G32" s="368">
        <v>1</v>
      </c>
      <c r="H32" s="164">
        <v>1</v>
      </c>
      <c r="I32" s="164">
        <v>1</v>
      </c>
      <c r="J32" s="164">
        <v>1</v>
      </c>
      <c r="K32" s="164"/>
      <c r="L32" s="164"/>
      <c r="M32" s="1061">
        <f t="shared" si="0"/>
        <v>4</v>
      </c>
    </row>
    <row r="33" spans="3:13" x14ac:dyDescent="0.25">
      <c r="C33" s="297" t="s">
        <v>71</v>
      </c>
      <c r="D33" s="175" t="s">
        <v>866</v>
      </c>
      <c r="E33" s="866" t="s">
        <v>179</v>
      </c>
      <c r="F33" s="531">
        <v>2009</v>
      </c>
      <c r="G33" s="368">
        <v>1</v>
      </c>
      <c r="H33" s="164">
        <v>1</v>
      </c>
      <c r="I33" s="164"/>
      <c r="J33" s="164"/>
      <c r="K33" s="164"/>
      <c r="L33" s="164"/>
      <c r="M33" s="1061">
        <f t="shared" si="0"/>
        <v>2</v>
      </c>
    </row>
    <row r="34" spans="3:13" x14ac:dyDescent="0.25">
      <c r="C34" s="297" t="s">
        <v>71</v>
      </c>
      <c r="D34" s="175" t="s">
        <v>124</v>
      </c>
      <c r="E34" s="866" t="s">
        <v>807</v>
      </c>
      <c r="F34" s="531">
        <v>2014</v>
      </c>
      <c r="G34" s="368">
        <v>1</v>
      </c>
      <c r="H34" s="164">
        <v>1</v>
      </c>
      <c r="I34" s="164"/>
      <c r="J34" s="164">
        <v>1</v>
      </c>
      <c r="K34" s="164"/>
      <c r="L34" s="164"/>
      <c r="M34" s="1061">
        <f t="shared" si="0"/>
        <v>3</v>
      </c>
    </row>
    <row r="35" spans="3:13" x14ac:dyDescent="0.25">
      <c r="C35" s="297" t="s">
        <v>71</v>
      </c>
      <c r="D35" s="175" t="s">
        <v>124</v>
      </c>
      <c r="E35" s="866" t="s">
        <v>528</v>
      </c>
      <c r="F35" s="531">
        <v>2010</v>
      </c>
      <c r="G35" s="368">
        <v>1</v>
      </c>
      <c r="H35" s="164">
        <v>1</v>
      </c>
      <c r="I35" s="164">
        <v>1</v>
      </c>
      <c r="J35" s="164">
        <v>1</v>
      </c>
      <c r="K35" s="164"/>
      <c r="L35" s="164"/>
      <c r="M35" s="1061">
        <f t="shared" si="0"/>
        <v>4</v>
      </c>
    </row>
    <row r="36" spans="3:13" x14ac:dyDescent="0.25">
      <c r="C36" s="297" t="s">
        <v>71</v>
      </c>
      <c r="D36" s="175" t="s">
        <v>843</v>
      </c>
      <c r="E36" s="866" t="s">
        <v>78</v>
      </c>
      <c r="F36" s="531">
        <v>2010</v>
      </c>
      <c r="G36" s="368"/>
      <c r="H36" s="164"/>
      <c r="I36" s="164">
        <v>1</v>
      </c>
      <c r="J36" s="164">
        <v>1</v>
      </c>
      <c r="K36" s="164"/>
      <c r="L36" s="164"/>
      <c r="M36" s="1061">
        <f t="shared" si="0"/>
        <v>2</v>
      </c>
    </row>
    <row r="37" spans="3:13" x14ac:dyDescent="0.25">
      <c r="C37" s="297" t="s">
        <v>71</v>
      </c>
      <c r="D37" s="175" t="s">
        <v>129</v>
      </c>
      <c r="E37" s="866" t="s">
        <v>83</v>
      </c>
      <c r="F37" s="531">
        <v>2008</v>
      </c>
      <c r="G37" s="368"/>
      <c r="H37" s="164"/>
      <c r="I37" s="164">
        <v>1</v>
      </c>
      <c r="J37" s="164">
        <v>1</v>
      </c>
      <c r="K37" s="164"/>
      <c r="L37" s="164">
        <v>1</v>
      </c>
      <c r="M37" s="1061">
        <f t="shared" si="0"/>
        <v>3</v>
      </c>
    </row>
    <row r="38" spans="3:13" x14ac:dyDescent="0.25">
      <c r="C38" s="297" t="s">
        <v>71</v>
      </c>
      <c r="D38" s="175" t="s">
        <v>72</v>
      </c>
      <c r="E38" s="866" t="s">
        <v>73</v>
      </c>
      <c r="F38" s="531">
        <v>2014</v>
      </c>
      <c r="G38" s="368">
        <v>1</v>
      </c>
      <c r="H38" s="164">
        <v>1</v>
      </c>
      <c r="I38" s="164"/>
      <c r="J38" s="164"/>
      <c r="K38" s="164"/>
      <c r="L38" s="164"/>
      <c r="M38" s="1061">
        <f t="shared" si="0"/>
        <v>2</v>
      </c>
    </row>
    <row r="39" spans="3:13" x14ac:dyDescent="0.25">
      <c r="C39" s="297" t="s">
        <v>71</v>
      </c>
      <c r="D39" s="175" t="s">
        <v>456</v>
      </c>
      <c r="E39" s="866" t="s">
        <v>73</v>
      </c>
      <c r="F39" s="531">
        <v>2007</v>
      </c>
      <c r="G39" s="368"/>
      <c r="H39" s="164"/>
      <c r="I39" s="164">
        <v>1</v>
      </c>
      <c r="J39" s="164">
        <v>1</v>
      </c>
      <c r="K39" s="164"/>
      <c r="L39" s="164"/>
      <c r="M39" s="1061">
        <f t="shared" si="0"/>
        <v>2</v>
      </c>
    </row>
    <row r="40" spans="3:13" x14ac:dyDescent="0.25">
      <c r="C40" s="297" t="s">
        <v>71</v>
      </c>
      <c r="D40" s="175" t="s">
        <v>707</v>
      </c>
      <c r="E40" s="866" t="s">
        <v>81</v>
      </c>
      <c r="F40" s="531">
        <v>2016</v>
      </c>
      <c r="G40" s="368"/>
      <c r="H40" s="164"/>
      <c r="I40" s="164">
        <v>1</v>
      </c>
      <c r="J40" s="164">
        <v>1</v>
      </c>
      <c r="K40" s="164">
        <v>1</v>
      </c>
      <c r="L40" s="164">
        <v>1</v>
      </c>
      <c r="M40" s="1061">
        <f t="shared" si="0"/>
        <v>4</v>
      </c>
    </row>
    <row r="41" spans="3:13" x14ac:dyDescent="0.25">
      <c r="C41" s="297" t="s">
        <v>71</v>
      </c>
      <c r="D41" s="175" t="s">
        <v>765</v>
      </c>
      <c r="E41" s="866" t="s">
        <v>766</v>
      </c>
      <c r="F41" s="531">
        <v>2009</v>
      </c>
      <c r="G41" s="368"/>
      <c r="H41" s="164"/>
      <c r="I41" s="164"/>
      <c r="J41" s="164">
        <v>1</v>
      </c>
      <c r="K41" s="164">
        <v>1</v>
      </c>
      <c r="L41" s="164"/>
      <c r="M41" s="1061">
        <f t="shared" si="0"/>
        <v>2</v>
      </c>
    </row>
    <row r="42" spans="3:13" x14ac:dyDescent="0.25">
      <c r="C42" s="306" t="s">
        <v>71</v>
      </c>
      <c r="D42" s="289" t="s">
        <v>125</v>
      </c>
      <c r="E42" s="867" t="s">
        <v>126</v>
      </c>
      <c r="F42" s="532">
        <v>2009</v>
      </c>
      <c r="G42" s="368">
        <v>1</v>
      </c>
      <c r="H42" s="164">
        <v>1</v>
      </c>
      <c r="I42" s="164">
        <v>1</v>
      </c>
      <c r="J42" s="164">
        <v>1</v>
      </c>
      <c r="K42" s="164"/>
      <c r="L42" s="164">
        <v>1</v>
      </c>
      <c r="M42" s="1061">
        <f t="shared" si="0"/>
        <v>5</v>
      </c>
    </row>
    <row r="43" spans="3:13" x14ac:dyDescent="0.25">
      <c r="C43" s="297" t="s">
        <v>71</v>
      </c>
      <c r="D43" s="175" t="s">
        <v>767</v>
      </c>
      <c r="E43" s="866" t="s">
        <v>179</v>
      </c>
      <c r="F43" s="531">
        <v>2010</v>
      </c>
      <c r="G43" s="368"/>
      <c r="H43" s="164"/>
      <c r="I43" s="164">
        <v>1</v>
      </c>
      <c r="J43" s="164">
        <v>1</v>
      </c>
      <c r="K43" s="164"/>
      <c r="L43" s="164"/>
      <c r="M43" s="1061">
        <f t="shared" si="0"/>
        <v>2</v>
      </c>
    </row>
    <row r="44" spans="3:13" x14ac:dyDescent="0.25">
      <c r="C44" s="297" t="s">
        <v>16</v>
      </c>
      <c r="D44" s="175" t="s">
        <v>716</v>
      </c>
      <c r="E44" s="866" t="s">
        <v>70</v>
      </c>
      <c r="F44" s="531">
        <v>2012</v>
      </c>
      <c r="G44" s="368"/>
      <c r="H44" s="164"/>
      <c r="I44" s="164"/>
      <c r="J44" s="164"/>
      <c r="K44" s="164">
        <v>1</v>
      </c>
      <c r="L44" s="164">
        <v>1</v>
      </c>
      <c r="M44" s="1061">
        <f t="shared" si="0"/>
        <v>2</v>
      </c>
    </row>
    <row r="45" spans="3:13" x14ac:dyDescent="0.25">
      <c r="C45" s="297" t="s">
        <v>16</v>
      </c>
      <c r="D45" s="175" t="s">
        <v>716</v>
      </c>
      <c r="E45" s="866" t="s">
        <v>65</v>
      </c>
      <c r="F45" s="531">
        <v>2012</v>
      </c>
      <c r="G45" s="368"/>
      <c r="H45" s="164"/>
      <c r="I45" s="164"/>
      <c r="J45" s="164"/>
      <c r="K45" s="164">
        <v>1</v>
      </c>
      <c r="L45" s="164">
        <v>1</v>
      </c>
      <c r="M45" s="1061">
        <f t="shared" si="0"/>
        <v>2</v>
      </c>
    </row>
    <row r="46" spans="3:13" x14ac:dyDescent="0.25">
      <c r="C46" s="297" t="s">
        <v>6</v>
      </c>
      <c r="D46" s="175" t="s">
        <v>592</v>
      </c>
      <c r="E46" s="866" t="s">
        <v>78</v>
      </c>
      <c r="F46" s="531">
        <v>2013</v>
      </c>
      <c r="G46" s="368"/>
      <c r="H46" s="164"/>
      <c r="I46" s="164"/>
      <c r="J46" s="164"/>
      <c r="K46" s="164">
        <v>1</v>
      </c>
      <c r="L46" s="164">
        <v>1</v>
      </c>
      <c r="M46" s="1061">
        <f t="shared" si="0"/>
        <v>2</v>
      </c>
    </row>
    <row r="47" spans="3:13" x14ac:dyDescent="0.25">
      <c r="C47" s="297" t="s">
        <v>6</v>
      </c>
      <c r="D47" s="175" t="s">
        <v>740</v>
      </c>
      <c r="E47" s="866" t="s">
        <v>171</v>
      </c>
      <c r="F47" s="531">
        <v>2014</v>
      </c>
      <c r="G47" s="368"/>
      <c r="H47" s="164"/>
      <c r="I47" s="164"/>
      <c r="J47" s="164"/>
      <c r="K47" s="164">
        <v>1</v>
      </c>
      <c r="L47" s="164">
        <v>1</v>
      </c>
      <c r="M47" s="1061">
        <f t="shared" si="0"/>
        <v>2</v>
      </c>
    </row>
    <row r="48" spans="3:13" x14ac:dyDescent="0.25">
      <c r="C48" s="306" t="s">
        <v>6</v>
      </c>
      <c r="D48" s="289" t="s">
        <v>154</v>
      </c>
      <c r="E48" s="867" t="s">
        <v>526</v>
      </c>
      <c r="F48" s="532">
        <v>2015</v>
      </c>
      <c r="G48" s="487"/>
      <c r="H48" s="172"/>
      <c r="I48" s="172"/>
      <c r="J48" s="172"/>
      <c r="K48" s="172">
        <v>1</v>
      </c>
      <c r="L48" s="172">
        <v>1</v>
      </c>
      <c r="M48" s="1061">
        <f t="shared" si="0"/>
        <v>2</v>
      </c>
    </row>
    <row r="49" spans="3:13" x14ac:dyDescent="0.25">
      <c r="C49" s="297" t="s">
        <v>703</v>
      </c>
      <c r="D49" s="28" t="s">
        <v>902</v>
      </c>
      <c r="E49" s="28" t="s">
        <v>83</v>
      </c>
      <c r="F49" s="83">
        <v>2010</v>
      </c>
      <c r="G49" s="164"/>
      <c r="H49" s="164"/>
      <c r="I49" s="164"/>
      <c r="J49" s="164"/>
      <c r="K49" s="164">
        <v>1</v>
      </c>
      <c r="L49" s="164"/>
      <c r="M49" s="1061">
        <f t="shared" si="0"/>
        <v>1</v>
      </c>
    </row>
    <row r="50" spans="3:13" x14ac:dyDescent="0.25">
      <c r="C50" s="297" t="s">
        <v>703</v>
      </c>
      <c r="D50" s="28" t="s">
        <v>903</v>
      </c>
      <c r="E50" s="28" t="s">
        <v>65</v>
      </c>
      <c r="F50" s="83">
        <v>2013</v>
      </c>
      <c r="G50" s="164"/>
      <c r="H50" s="164"/>
      <c r="I50" s="164"/>
      <c r="J50" s="164"/>
      <c r="K50" s="164">
        <v>1</v>
      </c>
      <c r="L50" s="164"/>
      <c r="M50" s="1061">
        <f t="shared" si="0"/>
        <v>1</v>
      </c>
    </row>
    <row r="51" spans="3:13" x14ac:dyDescent="0.25">
      <c r="C51" s="297" t="s">
        <v>703</v>
      </c>
      <c r="D51" s="175" t="s">
        <v>867</v>
      </c>
      <c r="E51" s="866" t="s">
        <v>138</v>
      </c>
      <c r="F51" s="531">
        <v>2014</v>
      </c>
      <c r="G51" s="368">
        <v>1</v>
      </c>
      <c r="H51" s="164">
        <v>1</v>
      </c>
      <c r="I51" s="164"/>
      <c r="J51" s="164"/>
      <c r="K51" s="164"/>
      <c r="L51" s="164"/>
      <c r="M51" s="1061">
        <f t="shared" si="0"/>
        <v>2</v>
      </c>
    </row>
    <row r="52" spans="3:13" x14ac:dyDescent="0.25">
      <c r="C52" s="297" t="s">
        <v>703</v>
      </c>
      <c r="D52" s="175" t="s">
        <v>808</v>
      </c>
      <c r="E52" s="866" t="s">
        <v>128</v>
      </c>
      <c r="F52" s="531">
        <v>2013</v>
      </c>
      <c r="G52" s="368">
        <v>1</v>
      </c>
      <c r="H52" s="164">
        <v>1</v>
      </c>
      <c r="I52" s="164"/>
      <c r="J52" s="164"/>
      <c r="K52" s="164">
        <v>1</v>
      </c>
      <c r="L52" s="164"/>
      <c r="M52" s="1061">
        <f t="shared" si="0"/>
        <v>3</v>
      </c>
    </row>
    <row r="53" spans="3:13" x14ac:dyDescent="0.25">
      <c r="C53" s="297" t="s">
        <v>13</v>
      </c>
      <c r="D53" s="175" t="s">
        <v>94</v>
      </c>
      <c r="E53" s="866" t="s">
        <v>95</v>
      </c>
      <c r="F53" s="531">
        <v>2011</v>
      </c>
      <c r="G53" s="368"/>
      <c r="H53" s="164">
        <v>1</v>
      </c>
      <c r="I53" s="164"/>
      <c r="J53" s="164"/>
      <c r="K53" s="164"/>
      <c r="L53" s="164"/>
      <c r="M53" s="1061">
        <f t="shared" si="0"/>
        <v>1</v>
      </c>
    </row>
    <row r="54" spans="3:13" x14ac:dyDescent="0.25">
      <c r="C54" s="297" t="s">
        <v>13</v>
      </c>
      <c r="D54" s="175" t="s">
        <v>116</v>
      </c>
      <c r="E54" s="866" t="s">
        <v>117</v>
      </c>
      <c r="F54" s="531">
        <v>2011</v>
      </c>
      <c r="G54" s="368">
        <v>1</v>
      </c>
      <c r="H54" s="164">
        <v>1</v>
      </c>
      <c r="I54" s="164"/>
      <c r="J54" s="164"/>
      <c r="K54" s="164">
        <v>1</v>
      </c>
      <c r="L54" s="164"/>
      <c r="M54" s="1061">
        <f t="shared" si="0"/>
        <v>3</v>
      </c>
    </row>
    <row r="55" spans="3:13" x14ac:dyDescent="0.25">
      <c r="C55" s="297" t="s">
        <v>13</v>
      </c>
      <c r="D55" s="175" t="s">
        <v>116</v>
      </c>
      <c r="E55" s="866" t="s">
        <v>128</v>
      </c>
      <c r="F55" s="531">
        <v>2009</v>
      </c>
      <c r="G55" s="368">
        <v>1</v>
      </c>
      <c r="H55" s="164">
        <v>1</v>
      </c>
      <c r="I55" s="164"/>
      <c r="J55" s="164"/>
      <c r="K55" s="164"/>
      <c r="L55" s="164"/>
      <c r="M55" s="1061">
        <f t="shared" si="0"/>
        <v>2</v>
      </c>
    </row>
    <row r="56" spans="3:13" x14ac:dyDescent="0.25">
      <c r="C56" s="306" t="s">
        <v>9</v>
      </c>
      <c r="D56" s="289" t="s">
        <v>68</v>
      </c>
      <c r="E56" s="867" t="s">
        <v>69</v>
      </c>
      <c r="F56" s="532">
        <v>2012</v>
      </c>
      <c r="G56" s="368"/>
      <c r="H56" s="164"/>
      <c r="I56" s="164">
        <v>1</v>
      </c>
      <c r="J56" s="164">
        <v>1</v>
      </c>
      <c r="K56" s="164">
        <v>1</v>
      </c>
      <c r="L56" s="164">
        <v>1</v>
      </c>
      <c r="M56" s="1061">
        <f t="shared" si="0"/>
        <v>4</v>
      </c>
    </row>
    <row r="57" spans="3:13" x14ac:dyDescent="0.25">
      <c r="C57" s="297" t="s">
        <v>9</v>
      </c>
      <c r="D57" s="175" t="s">
        <v>594</v>
      </c>
      <c r="E57" s="866" t="s">
        <v>70</v>
      </c>
      <c r="F57" s="531">
        <v>2013</v>
      </c>
      <c r="G57" s="368"/>
      <c r="H57" s="164"/>
      <c r="I57" s="164"/>
      <c r="J57" s="164"/>
      <c r="K57" s="164">
        <v>1</v>
      </c>
      <c r="L57" s="164">
        <v>1</v>
      </c>
      <c r="M57" s="1061">
        <f t="shared" si="0"/>
        <v>2</v>
      </c>
    </row>
    <row r="58" spans="3:13" x14ac:dyDescent="0.25">
      <c r="C58" s="297" t="s">
        <v>9</v>
      </c>
      <c r="D58" s="175" t="s">
        <v>365</v>
      </c>
      <c r="E58" s="866" t="s">
        <v>128</v>
      </c>
      <c r="F58" s="531">
        <v>2010</v>
      </c>
      <c r="G58" s="368">
        <v>1</v>
      </c>
      <c r="H58" s="164">
        <v>1</v>
      </c>
      <c r="I58" s="164">
        <v>1</v>
      </c>
      <c r="J58" s="164">
        <v>1</v>
      </c>
      <c r="K58" s="164">
        <v>1</v>
      </c>
      <c r="L58" s="164">
        <v>1</v>
      </c>
      <c r="M58" s="1061">
        <f t="shared" si="0"/>
        <v>6</v>
      </c>
    </row>
    <row r="59" spans="3:13" x14ac:dyDescent="0.25">
      <c r="C59" s="297" t="s">
        <v>9</v>
      </c>
      <c r="D59" s="175" t="s">
        <v>153</v>
      </c>
      <c r="E59" s="866" t="s">
        <v>916</v>
      </c>
      <c r="F59" s="531">
        <v>2007</v>
      </c>
      <c r="G59" s="368"/>
      <c r="H59" s="164"/>
      <c r="I59" s="164"/>
      <c r="J59" s="164"/>
      <c r="K59" s="164"/>
      <c r="L59" s="164">
        <v>1</v>
      </c>
      <c r="M59" s="1061">
        <f t="shared" si="0"/>
        <v>1</v>
      </c>
    </row>
    <row r="60" spans="3:13" x14ac:dyDescent="0.25">
      <c r="C60" s="297" t="s">
        <v>9</v>
      </c>
      <c r="D60" s="175" t="s">
        <v>493</v>
      </c>
      <c r="E60" s="866" t="s">
        <v>76</v>
      </c>
      <c r="F60" s="531">
        <v>2011</v>
      </c>
      <c r="G60" s="368">
        <v>1</v>
      </c>
      <c r="H60" s="164">
        <v>1</v>
      </c>
      <c r="I60" s="164">
        <v>1</v>
      </c>
      <c r="J60" s="164">
        <v>1</v>
      </c>
      <c r="K60" s="164">
        <v>1</v>
      </c>
      <c r="L60" s="164">
        <v>1</v>
      </c>
      <c r="M60" s="1061">
        <f t="shared" si="0"/>
        <v>6</v>
      </c>
    </row>
    <row r="61" spans="3:13" x14ac:dyDescent="0.25">
      <c r="C61" s="297" t="s">
        <v>676</v>
      </c>
      <c r="D61" s="175" t="s">
        <v>475</v>
      </c>
      <c r="E61" s="866" t="s">
        <v>144</v>
      </c>
      <c r="F61" s="531">
        <v>2012</v>
      </c>
      <c r="G61" s="368"/>
      <c r="H61" s="164"/>
      <c r="I61" s="164">
        <v>1</v>
      </c>
      <c r="J61" s="164"/>
      <c r="K61" s="164">
        <v>1</v>
      </c>
      <c r="L61" s="164"/>
      <c r="M61" s="1061">
        <f t="shared" si="0"/>
        <v>2</v>
      </c>
    </row>
    <row r="62" spans="3:13" x14ac:dyDescent="0.25">
      <c r="C62" s="306" t="s">
        <v>676</v>
      </c>
      <c r="D62" s="289" t="s">
        <v>489</v>
      </c>
      <c r="E62" s="867" t="s">
        <v>126</v>
      </c>
      <c r="F62" s="532">
        <v>2012</v>
      </c>
      <c r="G62" s="368">
        <v>1</v>
      </c>
      <c r="H62" s="164">
        <v>1</v>
      </c>
      <c r="I62" s="164"/>
      <c r="J62" s="164">
        <v>1</v>
      </c>
      <c r="K62" s="164">
        <v>1</v>
      </c>
      <c r="L62" s="164">
        <v>1</v>
      </c>
      <c r="M62" s="1061">
        <f t="shared" si="0"/>
        <v>5</v>
      </c>
    </row>
    <row r="63" spans="3:13" x14ac:dyDescent="0.25">
      <c r="C63" s="297" t="s">
        <v>676</v>
      </c>
      <c r="D63" s="175" t="s">
        <v>490</v>
      </c>
      <c r="E63" s="866" t="s">
        <v>73</v>
      </c>
      <c r="F63" s="531">
        <v>2011</v>
      </c>
      <c r="G63" s="368"/>
      <c r="H63" s="164"/>
      <c r="I63" s="164">
        <v>1</v>
      </c>
      <c r="J63" s="164">
        <v>1</v>
      </c>
      <c r="K63" s="164">
        <v>1</v>
      </c>
      <c r="L63" s="164">
        <v>1</v>
      </c>
      <c r="M63" s="1061">
        <f t="shared" si="0"/>
        <v>4</v>
      </c>
    </row>
    <row r="64" spans="3:13" x14ac:dyDescent="0.25">
      <c r="C64" s="306" t="s">
        <v>676</v>
      </c>
      <c r="D64" s="289" t="s">
        <v>470</v>
      </c>
      <c r="E64" s="867" t="s">
        <v>133</v>
      </c>
      <c r="F64" s="532">
        <v>2014</v>
      </c>
      <c r="G64" s="487"/>
      <c r="H64" s="172"/>
      <c r="I64" s="172">
        <v>1</v>
      </c>
      <c r="J64" s="172">
        <v>1</v>
      </c>
      <c r="K64" s="172"/>
      <c r="L64" s="172"/>
      <c r="M64" s="1061">
        <f t="shared" si="0"/>
        <v>2</v>
      </c>
    </row>
    <row r="65" spans="3:13" x14ac:dyDescent="0.25">
      <c r="C65" s="306" t="s">
        <v>10</v>
      </c>
      <c r="D65" s="289" t="s">
        <v>664</v>
      </c>
      <c r="E65" s="867" t="s">
        <v>874</v>
      </c>
      <c r="F65" s="532">
        <v>2013</v>
      </c>
      <c r="G65" s="487"/>
      <c r="H65" s="172"/>
      <c r="I65" s="172"/>
      <c r="J65" s="172"/>
      <c r="K65" s="172">
        <v>1</v>
      </c>
      <c r="L65" s="172"/>
      <c r="M65" s="1061">
        <f t="shared" si="0"/>
        <v>1</v>
      </c>
    </row>
    <row r="66" spans="3:13" x14ac:dyDescent="0.25">
      <c r="C66" s="297" t="s">
        <v>10</v>
      </c>
      <c r="D66" s="175" t="s">
        <v>871</v>
      </c>
      <c r="E66" s="866" t="s">
        <v>138</v>
      </c>
      <c r="F66" s="531">
        <v>2014</v>
      </c>
      <c r="G66" s="368"/>
      <c r="H66" s="164"/>
      <c r="I66" s="164"/>
      <c r="J66" s="164"/>
      <c r="K66" s="164">
        <v>1</v>
      </c>
      <c r="L66" s="164">
        <v>1</v>
      </c>
      <c r="M66" s="1061">
        <f t="shared" si="0"/>
        <v>2</v>
      </c>
    </row>
    <row r="67" spans="3:13" x14ac:dyDescent="0.25">
      <c r="C67" s="297" t="s">
        <v>10</v>
      </c>
      <c r="D67" s="175" t="s">
        <v>715</v>
      </c>
      <c r="E67" s="866" t="s">
        <v>138</v>
      </c>
      <c r="F67" s="531">
        <v>2011</v>
      </c>
      <c r="G67" s="368"/>
      <c r="H67" s="164">
        <v>1</v>
      </c>
      <c r="I67" s="164"/>
      <c r="J67" s="164"/>
      <c r="K67" s="164"/>
      <c r="L67" s="164"/>
      <c r="M67" s="1061">
        <f t="shared" si="0"/>
        <v>1</v>
      </c>
    </row>
    <row r="68" spans="3:13" ht="16.5" thickBot="1" x14ac:dyDescent="0.3">
      <c r="C68" s="297" t="s">
        <v>10</v>
      </c>
      <c r="D68" s="175" t="s">
        <v>533</v>
      </c>
      <c r="E68" s="866" t="s">
        <v>115</v>
      </c>
      <c r="F68" s="531">
        <v>2016</v>
      </c>
      <c r="G68" s="880">
        <v>1</v>
      </c>
      <c r="H68" s="725">
        <v>1</v>
      </c>
      <c r="I68" s="725"/>
      <c r="J68" s="725"/>
      <c r="K68" s="725"/>
      <c r="L68" s="725"/>
      <c r="M68" s="1063">
        <f t="shared" si="0"/>
        <v>2</v>
      </c>
    </row>
    <row r="69" spans="3:13" ht="16.5" thickBot="1" x14ac:dyDescent="0.3">
      <c r="C69" s="568" t="s">
        <v>19</v>
      </c>
      <c r="D69" s="599"/>
      <c r="E69" s="881"/>
      <c r="F69" s="598">
        <f>SUM(G69:L69)</f>
        <v>172</v>
      </c>
      <c r="G69" s="882">
        <f t="shared" ref="G69:L69" si="1">SUM(G4:G68)</f>
        <v>26</v>
      </c>
      <c r="H69" s="882">
        <f t="shared" si="1"/>
        <v>29</v>
      </c>
      <c r="I69" s="882">
        <f t="shared" si="1"/>
        <v>24</v>
      </c>
      <c r="J69" s="882">
        <f t="shared" si="1"/>
        <v>26</v>
      </c>
      <c r="K69" s="882">
        <f t="shared" si="1"/>
        <v>36</v>
      </c>
      <c r="L69" s="882">
        <f t="shared" si="1"/>
        <v>31</v>
      </c>
      <c r="M69" s="883">
        <f>SUM(M4:M68)</f>
        <v>172</v>
      </c>
    </row>
  </sheetData>
  <sortState xmlns:xlrd2="http://schemas.microsoft.com/office/spreadsheetml/2017/richdata2" ref="C4:M68">
    <sortCondition ref="C4:C68"/>
  </sortState>
  <pageMargins left="0.70866141732283472" right="0.70866141732283472" top="0.78740157480314965" bottom="0.78740157480314965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8</vt:i4>
      </vt:variant>
    </vt:vector>
  </HeadingPairs>
  <TitlesOfParts>
    <vt:vector size="17" baseType="lpstr">
      <vt:lpstr>Pohár Vysočiny</vt:lpstr>
      <vt:lpstr>Účast</vt:lpstr>
      <vt:lpstr>oddíly-jednotlivci</vt:lpstr>
      <vt:lpstr>Všichni hráči</vt:lpstr>
      <vt:lpstr>U-11</vt:lpstr>
      <vt:lpstr>U-13</vt:lpstr>
      <vt:lpstr>U-15</vt:lpstr>
      <vt:lpstr>U-17,19</vt:lpstr>
      <vt:lpstr>KCTM</vt:lpstr>
      <vt:lpstr>'oddíly-jednotlivci'!Oblast_tisku</vt:lpstr>
      <vt:lpstr>'Pohár Vysočiny'!Oblast_tisku</vt:lpstr>
      <vt:lpstr>'U-11'!Oblast_tisku</vt:lpstr>
      <vt:lpstr>'U-13'!Oblast_tisku</vt:lpstr>
      <vt:lpstr>'U-15'!Oblast_tisku</vt:lpstr>
      <vt:lpstr>'U-17,19'!Oblast_tisku</vt:lpstr>
      <vt:lpstr>Účast!Oblast_tisku</vt:lpstr>
      <vt:lpstr>'Všichni hráči'!Oblast_tisku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2026-03-25T21:04:46Z</dcterms:modified>
</cp:coreProperties>
</file>