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93C68C02-B01E-435F-8C79-AE6288D0C7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hár Vysočiny" sheetId="1" r:id="rId1"/>
    <sheet name="Účast" sheetId="2" r:id="rId2"/>
    <sheet name="oddíly-jednotlivci" sheetId="4" r:id="rId3"/>
    <sheet name="Všichni hráči" sheetId="8" r:id="rId4"/>
    <sheet name="U-11" sheetId="3" r:id="rId5"/>
    <sheet name="U-13" sheetId="5" r:id="rId6"/>
    <sheet name="U-15" sheetId="6" r:id="rId7"/>
    <sheet name="U-17,19" sheetId="7" r:id="rId8"/>
    <sheet name="KCTM" sheetId="9" r:id="rId9"/>
  </sheets>
  <definedNames>
    <definedName name="_xlnm.Print_Area" localSheetId="2">'oddíly-jednotlivci'!$A$1:$BN$231</definedName>
    <definedName name="_xlnm.Print_Area" localSheetId="0">'Pohár Vysočiny'!$A$2:$BA$34</definedName>
    <definedName name="_xlnm.Print_Area" localSheetId="4">'U-11'!$A$1:$AR$45</definedName>
    <definedName name="_xlnm.Print_Area" localSheetId="5">'U-13'!$A$1:$AI$57</definedName>
    <definedName name="_xlnm.Print_Area" localSheetId="6">'U-15'!$A$1:$AF$75</definedName>
    <definedName name="_xlnm.Print_Area" localSheetId="7">'U-17,19'!$A$1:$R$72</definedName>
    <definedName name="_xlnm.Print_Area" localSheetId="1">Účast!$A$1:$BE$45</definedName>
    <definedName name="_xlnm.Print_Area" localSheetId="3">'Všichni hráči'!$A$1:$BA$214</definedName>
  </definedNames>
  <calcPr calcId="191029"/>
</workbook>
</file>

<file path=xl/calcChain.xml><?xml version="1.0" encoding="utf-8"?>
<calcChain xmlns="http://schemas.openxmlformats.org/spreadsheetml/2006/main">
  <c r="C22" i="1" l="1"/>
  <c r="BB6" i="2"/>
  <c r="BC6" i="2"/>
  <c r="AR8" i="3"/>
  <c r="AR9" i="3"/>
  <c r="AR10" i="3"/>
  <c r="AR11" i="3"/>
  <c r="AR12" i="3"/>
  <c r="AR13" i="3"/>
  <c r="AR14" i="3"/>
  <c r="AR15" i="3"/>
  <c r="AR16" i="3"/>
  <c r="AR17" i="3"/>
  <c r="AR18" i="3"/>
  <c r="AR19" i="3"/>
  <c r="AR7" i="3"/>
  <c r="AF8" i="6"/>
  <c r="AF9" i="6"/>
  <c r="AF10" i="6"/>
  <c r="AF11" i="6"/>
  <c r="AF12" i="6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7" i="6"/>
  <c r="K57" i="5"/>
  <c r="K212" i="8"/>
  <c r="AE75" i="6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6" i="7"/>
  <c r="H62" i="7"/>
  <c r="I62" i="7"/>
  <c r="J62" i="7"/>
  <c r="K62" i="7"/>
  <c r="L62" i="7"/>
  <c r="M62" i="7"/>
  <c r="N62" i="7"/>
  <c r="O62" i="7"/>
  <c r="P62" i="7"/>
  <c r="G62" i="7"/>
  <c r="L10" i="9"/>
  <c r="L43" i="9"/>
  <c r="L11" i="9"/>
  <c r="L12" i="9"/>
  <c r="L13" i="9"/>
  <c r="L14" i="9"/>
  <c r="L7" i="9"/>
  <c r="L15" i="9"/>
  <c r="L16" i="9"/>
  <c r="L17" i="9"/>
  <c r="L18" i="9"/>
  <c r="L47" i="9"/>
  <c r="L35" i="9"/>
  <c r="L4" i="9"/>
  <c r="L36" i="9"/>
  <c r="L19" i="9"/>
  <c r="L48" i="9"/>
  <c r="L20" i="9"/>
  <c r="L37" i="9"/>
  <c r="L21" i="9"/>
  <c r="L22" i="9"/>
  <c r="L23" i="9"/>
  <c r="L24" i="9"/>
  <c r="L40" i="9"/>
  <c r="L38" i="9"/>
  <c r="L39" i="9"/>
  <c r="L25" i="9"/>
  <c r="L26" i="9"/>
  <c r="L9" i="9"/>
  <c r="L27" i="9"/>
  <c r="L41" i="9"/>
  <c r="L28" i="9"/>
  <c r="L29" i="9"/>
  <c r="L30" i="9"/>
  <c r="L44" i="9"/>
  <c r="L5" i="9"/>
  <c r="L6" i="9"/>
  <c r="L45" i="9"/>
  <c r="L46" i="9"/>
  <c r="L42" i="9"/>
  <c r="L8" i="9"/>
  <c r="L31" i="9"/>
  <c r="L32" i="9"/>
  <c r="L33" i="9"/>
  <c r="L34" i="9"/>
  <c r="G49" i="9"/>
  <c r="H49" i="9"/>
  <c r="I49" i="9"/>
  <c r="J49" i="9"/>
  <c r="K49" i="9"/>
  <c r="F49" i="9"/>
  <c r="BH79" i="4"/>
  <c r="AW33" i="1"/>
  <c r="BA22" i="8"/>
  <c r="BA9" i="8"/>
  <c r="BA27" i="8"/>
  <c r="BA5" i="8"/>
  <c r="BA30" i="8"/>
  <c r="BA33" i="8"/>
  <c r="BA12" i="8"/>
  <c r="BA34" i="8"/>
  <c r="BA11" i="8"/>
  <c r="BA36" i="8"/>
  <c r="BA37" i="8"/>
  <c r="BA25" i="8"/>
  <c r="BA39" i="8"/>
  <c r="BA18" i="8"/>
  <c r="BA8" i="8"/>
  <c r="BA24" i="8"/>
  <c r="BA10" i="8"/>
  <c r="BA17" i="8"/>
  <c r="BA15" i="8"/>
  <c r="BA28" i="8"/>
  <c r="BA55" i="8"/>
  <c r="BA56" i="8"/>
  <c r="BA21" i="8"/>
  <c r="BA43" i="8"/>
  <c r="BA57" i="8"/>
  <c r="BA31" i="8"/>
  <c r="BA58" i="8"/>
  <c r="BA59" i="8"/>
  <c r="BA61" i="8"/>
  <c r="BA62" i="8"/>
  <c r="BA63" i="8"/>
  <c r="BA64" i="8"/>
  <c r="BA32" i="8"/>
  <c r="BA7" i="8"/>
  <c r="BA16" i="8"/>
  <c r="BA65" i="8"/>
  <c r="BA23" i="8"/>
  <c r="BA67" i="8"/>
  <c r="BA13" i="8"/>
  <c r="BA70" i="8"/>
  <c r="BA71" i="8"/>
  <c r="BA72" i="8"/>
  <c r="BA73" i="8"/>
  <c r="BA75" i="8"/>
  <c r="BA76" i="8"/>
  <c r="BA14" i="8"/>
  <c r="BA78" i="8"/>
  <c r="BA52" i="8"/>
  <c r="BA80" i="8"/>
  <c r="BA81" i="8"/>
  <c r="BA82" i="8"/>
  <c r="BA84" i="8"/>
  <c r="BA85" i="8"/>
  <c r="BA86" i="8"/>
  <c r="BA87" i="8"/>
  <c r="BA88" i="8"/>
  <c r="BA90" i="8"/>
  <c r="BA89" i="8"/>
  <c r="BA92" i="8"/>
  <c r="BA93" i="8"/>
  <c r="BA94" i="8"/>
  <c r="BA95" i="8"/>
  <c r="BA96" i="8"/>
  <c r="BA97" i="8"/>
  <c r="BA98" i="8"/>
  <c r="BA99" i="8"/>
  <c r="BA100" i="8"/>
  <c r="BA101" i="8"/>
  <c r="BA102" i="8"/>
  <c r="BA103" i="8"/>
  <c r="BA104" i="8"/>
  <c r="BA40" i="8"/>
  <c r="BA74" i="8"/>
  <c r="BA120" i="8"/>
  <c r="BA105" i="8"/>
  <c r="BA53" i="8"/>
  <c r="BA106" i="8"/>
  <c r="BA107" i="8"/>
  <c r="BA108" i="8"/>
  <c r="BA109" i="8"/>
  <c r="BA110" i="8"/>
  <c r="BA111" i="8"/>
  <c r="BA112" i="8"/>
  <c r="BA113" i="8"/>
  <c r="BA114" i="8"/>
  <c r="BA115" i="8"/>
  <c r="BA116" i="8"/>
  <c r="BA117" i="8"/>
  <c r="BA29" i="8"/>
  <c r="BA118" i="8"/>
  <c r="BA119" i="8"/>
  <c r="BA121" i="8"/>
  <c r="BA122" i="8"/>
  <c r="BA123" i="8"/>
  <c r="BA124" i="8"/>
  <c r="BA125" i="8"/>
  <c r="BA126" i="8"/>
  <c r="BA127" i="8"/>
  <c r="BA128" i="8"/>
  <c r="BA129" i="8"/>
  <c r="BA77" i="8"/>
  <c r="BA83" i="8"/>
  <c r="BA68" i="8"/>
  <c r="BA79" i="8"/>
  <c r="BA130" i="8"/>
  <c r="BA41" i="8"/>
  <c r="BA131" i="8"/>
  <c r="BA132" i="8"/>
  <c r="BA133" i="8"/>
  <c r="BA134" i="8"/>
  <c r="BA26" i="8"/>
  <c r="BA44" i="8"/>
  <c r="BA135" i="8"/>
  <c r="BA136" i="8"/>
  <c r="BA137" i="8"/>
  <c r="BA138" i="8"/>
  <c r="BA69" i="8"/>
  <c r="BA139" i="8"/>
  <c r="BA140" i="8"/>
  <c r="BA35" i="8"/>
  <c r="BA19" i="8"/>
  <c r="BA141" i="8"/>
  <c r="BA142" i="8"/>
  <c r="BA143" i="8"/>
  <c r="BA144" i="8"/>
  <c r="BA145" i="8"/>
  <c r="BA146" i="8"/>
  <c r="BA147" i="8"/>
  <c r="BA148" i="8"/>
  <c r="BA149" i="8"/>
  <c r="BA150" i="8"/>
  <c r="BA151" i="8"/>
  <c r="BA152" i="8"/>
  <c r="BA153" i="8"/>
  <c r="BA154" i="8"/>
  <c r="BA155" i="8"/>
  <c r="BA156" i="8"/>
  <c r="BA54" i="8"/>
  <c r="BA157" i="8"/>
  <c r="BA158" i="8"/>
  <c r="BA159" i="8"/>
  <c r="BA160" i="8"/>
  <c r="BA161" i="8"/>
  <c r="BA162" i="8"/>
  <c r="BA163" i="8"/>
  <c r="BA164" i="8"/>
  <c r="BA165" i="8"/>
  <c r="BA166" i="8"/>
  <c r="BA167" i="8"/>
  <c r="BA168" i="8"/>
  <c r="BA169" i="8"/>
  <c r="BA170" i="8"/>
  <c r="BA171" i="8"/>
  <c r="BA172" i="8"/>
  <c r="BA173" i="8"/>
  <c r="BA174" i="8"/>
  <c r="BA175" i="8"/>
  <c r="BA176" i="8"/>
  <c r="BA177" i="8"/>
  <c r="BA178" i="8"/>
  <c r="BA179" i="8"/>
  <c r="BA66" i="8"/>
  <c r="BA50" i="8"/>
  <c r="BA180" i="8"/>
  <c r="BA181" i="8"/>
  <c r="BA182" i="8"/>
  <c r="BA48" i="8"/>
  <c r="BA183" i="8"/>
  <c r="BA184" i="8"/>
  <c r="BA185" i="8"/>
  <c r="BA186" i="8"/>
  <c r="BA187" i="8"/>
  <c r="BA188" i="8"/>
  <c r="BA189" i="8"/>
  <c r="BA190" i="8"/>
  <c r="BA191" i="8"/>
  <c r="BA192" i="8"/>
  <c r="BA193" i="8"/>
  <c r="BA194" i="8"/>
  <c r="BA51" i="8"/>
  <c r="BA49" i="8"/>
  <c r="BA195" i="8"/>
  <c r="BA196" i="8"/>
  <c r="BA197" i="8"/>
  <c r="BA198" i="8"/>
  <c r="BA199" i="8"/>
  <c r="BA200" i="8"/>
  <c r="BA201" i="8"/>
  <c r="BA45" i="8"/>
  <c r="BA91" i="8"/>
  <c r="BA47" i="8"/>
  <c r="BA202" i="8"/>
  <c r="BA203" i="8"/>
  <c r="BA46" i="8"/>
  <c r="BA42" i="8"/>
  <c r="BA204" i="8"/>
  <c r="BA205" i="8"/>
  <c r="BA38" i="8"/>
  <c r="BA60" i="8"/>
  <c r="BA206" i="8"/>
  <c r="BA207" i="8"/>
  <c r="BA208" i="8"/>
  <c r="BA209" i="8"/>
  <c r="BA210" i="8"/>
  <c r="BA211" i="8"/>
  <c r="BA20" i="8"/>
  <c r="BA6" i="8"/>
  <c r="AZ36" i="2"/>
  <c r="BA29" i="2"/>
  <c r="BA15" i="2"/>
  <c r="BA32" i="2"/>
  <c r="BA28" i="2"/>
  <c r="BA19" i="2"/>
  <c r="BA21" i="2"/>
  <c r="BA18" i="2"/>
  <c r="BA17" i="2"/>
  <c r="BA16" i="2"/>
  <c r="BA13" i="2"/>
  <c r="BA14" i="2"/>
  <c r="BA33" i="2"/>
  <c r="BA31" i="2"/>
  <c r="BA30" i="2"/>
  <c r="BA27" i="2"/>
  <c r="BA20" i="2"/>
  <c r="BA12" i="2"/>
  <c r="BA11" i="2"/>
  <c r="BA34" i="2"/>
  <c r="BA26" i="2"/>
  <c r="BA25" i="2"/>
  <c r="BA24" i="2"/>
  <c r="BA23" i="2"/>
  <c r="BA22" i="2"/>
  <c r="BA10" i="2"/>
  <c r="BA9" i="2"/>
  <c r="BA8" i="2"/>
  <c r="BA7" i="2"/>
  <c r="BA6" i="2"/>
  <c r="BA5" i="2"/>
  <c r="BH98" i="4"/>
  <c r="BH94" i="4"/>
  <c r="BH82" i="4"/>
  <c r="BH83" i="4"/>
  <c r="BH84" i="4"/>
  <c r="BH85" i="4"/>
  <c r="BH86" i="4"/>
  <c r="BH89" i="4"/>
  <c r="BH90" i="4"/>
  <c r="BH87" i="4"/>
  <c r="BH91" i="4"/>
  <c r="BH88" i="4"/>
  <c r="BH92" i="4"/>
  <c r="BH93" i="4"/>
  <c r="BH95" i="4"/>
  <c r="BH99" i="4"/>
  <c r="BH96" i="4"/>
  <c r="BH100" i="4"/>
  <c r="BH101" i="4"/>
  <c r="BH102" i="4"/>
  <c r="BH97" i="4"/>
  <c r="BH104" i="4"/>
  <c r="BH105" i="4"/>
  <c r="BH103" i="4"/>
  <c r="BH106" i="4"/>
  <c r="BH107" i="4"/>
  <c r="BH108" i="4"/>
  <c r="BH109" i="4"/>
  <c r="BH110" i="4"/>
  <c r="BH111" i="4"/>
  <c r="BH81" i="4"/>
  <c r="BC8" i="2"/>
  <c r="BB5" i="2"/>
  <c r="AR6" i="3"/>
  <c r="AR20" i="3"/>
  <c r="AR21" i="3"/>
  <c r="AR22" i="3"/>
  <c r="AR23" i="3"/>
  <c r="AR24" i="3"/>
  <c r="AR25" i="3"/>
  <c r="AR26" i="3"/>
  <c r="AR27" i="3"/>
  <c r="AR28" i="3"/>
  <c r="AR29" i="3"/>
  <c r="AR30" i="3"/>
  <c r="AR31" i="3"/>
  <c r="AR32" i="3"/>
  <c r="AR33" i="3"/>
  <c r="AR34" i="3"/>
  <c r="AR35" i="3"/>
  <c r="AR36" i="3"/>
  <c r="AR37" i="3"/>
  <c r="AR38" i="3"/>
  <c r="AR39" i="3"/>
  <c r="AR40" i="3"/>
  <c r="AR41" i="3"/>
  <c r="AR42" i="3"/>
  <c r="AR43" i="3"/>
  <c r="AR44" i="3"/>
  <c r="AI55" i="5"/>
  <c r="AH55" i="5"/>
  <c r="AI54" i="5"/>
  <c r="AH54" i="5"/>
  <c r="AI53" i="5"/>
  <c r="AH53" i="5"/>
  <c r="AI52" i="5"/>
  <c r="AH52" i="5"/>
  <c r="AI51" i="5"/>
  <c r="AH51" i="5"/>
  <c r="AI50" i="5"/>
  <c r="AH50" i="5"/>
  <c r="AI17" i="5"/>
  <c r="AH17" i="5"/>
  <c r="AI49" i="5"/>
  <c r="AH49" i="5"/>
  <c r="AI48" i="5"/>
  <c r="AH48" i="5"/>
  <c r="AI47" i="5"/>
  <c r="AH47" i="5"/>
  <c r="AI46" i="5"/>
  <c r="AH46" i="5"/>
  <c r="AI45" i="5"/>
  <c r="AH45" i="5"/>
  <c r="AI44" i="5"/>
  <c r="AH44" i="5"/>
  <c r="AI43" i="5"/>
  <c r="AH43" i="5"/>
  <c r="AI41" i="5"/>
  <c r="AH41" i="5"/>
  <c r="AI40" i="5"/>
  <c r="AH40" i="5"/>
  <c r="AI42" i="5"/>
  <c r="AH42" i="5"/>
  <c r="AI15" i="5"/>
  <c r="AH15" i="5"/>
  <c r="AI39" i="5"/>
  <c r="AH39" i="5"/>
  <c r="AI38" i="5"/>
  <c r="AH38" i="5"/>
  <c r="AI37" i="5"/>
  <c r="AH37" i="5"/>
  <c r="AI36" i="5"/>
  <c r="AH36" i="5"/>
  <c r="AI35" i="5"/>
  <c r="AH35" i="5"/>
  <c r="AI34" i="5"/>
  <c r="AH34" i="5"/>
  <c r="AI23" i="5"/>
  <c r="AH23" i="5"/>
  <c r="AI33" i="5"/>
  <c r="AH33" i="5"/>
  <c r="AI32" i="5"/>
  <c r="AH32" i="5"/>
  <c r="AI31" i="5"/>
  <c r="AH31" i="5"/>
  <c r="AI30" i="5"/>
  <c r="AH30" i="5"/>
  <c r="AI29" i="5"/>
  <c r="AH29" i="5"/>
  <c r="AI13" i="5"/>
  <c r="AH13" i="5"/>
  <c r="AI10" i="5"/>
  <c r="AH10" i="5"/>
  <c r="AI28" i="5"/>
  <c r="AH28" i="5"/>
  <c r="AI27" i="5"/>
  <c r="AH27" i="5"/>
  <c r="AI16" i="5"/>
  <c r="AH16" i="5"/>
  <c r="AI12" i="5"/>
  <c r="AH12" i="5"/>
  <c r="AI14" i="5"/>
  <c r="AI7" i="5"/>
  <c r="AI18" i="5"/>
  <c r="AI19" i="5"/>
  <c r="AI8" i="5"/>
  <c r="AI20" i="5"/>
  <c r="AI21" i="5"/>
  <c r="AI22" i="5"/>
  <c r="AI24" i="5"/>
  <c r="AI25" i="5"/>
  <c r="AI9" i="5"/>
  <c r="AI26" i="5"/>
  <c r="AI56" i="5"/>
  <c r="AY8" i="1"/>
  <c r="AZ8" i="1" s="1"/>
  <c r="BB21" i="2"/>
  <c r="BB14" i="2"/>
  <c r="BB15" i="2"/>
  <c r="BB16" i="2"/>
  <c r="BB17" i="2"/>
  <c r="BB18" i="2"/>
  <c r="BB13" i="2"/>
  <c r="BC28" i="2"/>
  <c r="BB32" i="2"/>
  <c r="BB28" i="2"/>
  <c r="BB19" i="2"/>
  <c r="BB7" i="2"/>
  <c r="BB34" i="2"/>
  <c r="BB26" i="2"/>
  <c r="BB25" i="2"/>
  <c r="BB24" i="2"/>
  <c r="BB23" i="2"/>
  <c r="BB22" i="2"/>
  <c r="BB10" i="2"/>
  <c r="BB9" i="2"/>
  <c r="BB33" i="2"/>
  <c r="BB31" i="2"/>
  <c r="BB30" i="2"/>
  <c r="BB27" i="2"/>
  <c r="BB20" i="2"/>
  <c r="BB12" i="2"/>
  <c r="BB11" i="2"/>
  <c r="BB29" i="2"/>
  <c r="BB8" i="2"/>
  <c r="BC10" i="2"/>
  <c r="BC9" i="2"/>
  <c r="AY13" i="1"/>
  <c r="AZ13" i="1" s="1"/>
  <c r="AY12" i="1"/>
  <c r="AZ12" i="1" s="1"/>
  <c r="AY11" i="1"/>
  <c r="AZ11" i="1" s="1"/>
  <c r="AY22" i="1"/>
  <c r="AZ22" i="1" s="1"/>
  <c r="AY21" i="1"/>
  <c r="AZ21" i="1" s="1"/>
  <c r="AY16" i="1"/>
  <c r="AZ16" i="1" s="1"/>
  <c r="AY32" i="1"/>
  <c r="AZ32" i="1" s="1"/>
  <c r="AY31" i="1"/>
  <c r="AZ31" i="1" s="1"/>
  <c r="AY30" i="1"/>
  <c r="AZ30" i="1" s="1"/>
  <c r="AY29" i="1"/>
  <c r="AZ29" i="1" s="1"/>
  <c r="AY28" i="1"/>
  <c r="AZ28" i="1" s="1"/>
  <c r="AY27" i="1"/>
  <c r="AZ27" i="1" s="1"/>
  <c r="AY26" i="1"/>
  <c r="AZ26" i="1" s="1"/>
  <c r="AY25" i="1"/>
  <c r="AZ25" i="1" s="1"/>
  <c r="AY24" i="1"/>
  <c r="AZ24" i="1" s="1"/>
  <c r="AY23" i="1"/>
  <c r="AZ23" i="1" s="1"/>
  <c r="AY20" i="1"/>
  <c r="AZ20" i="1" s="1"/>
  <c r="AY19" i="1"/>
  <c r="AZ19" i="1" s="1"/>
  <c r="AY18" i="1"/>
  <c r="AZ18" i="1" s="1"/>
  <c r="AY17" i="1"/>
  <c r="AZ17" i="1" s="1"/>
  <c r="AY15" i="1"/>
  <c r="AZ15" i="1" s="1"/>
  <c r="AY14" i="1"/>
  <c r="AZ14" i="1" s="1"/>
  <c r="AY9" i="1"/>
  <c r="AZ9" i="1" s="1"/>
  <c r="AY10" i="1"/>
  <c r="AZ10" i="1" s="1"/>
  <c r="AY7" i="1"/>
  <c r="AZ7" i="1" s="1"/>
  <c r="AY6" i="1"/>
  <c r="AZ6" i="1" s="1"/>
  <c r="D44" i="2"/>
  <c r="G33" i="1"/>
  <c r="AZ9" i="8"/>
  <c r="AZ5" i="8"/>
  <c r="AZ37" i="8"/>
  <c r="AZ30" i="8"/>
  <c r="AZ8" i="8"/>
  <c r="AZ6" i="8"/>
  <c r="AZ39" i="8"/>
  <c r="AZ10" i="8"/>
  <c r="AZ25" i="8"/>
  <c r="AZ36" i="8"/>
  <c r="AZ12" i="8"/>
  <c r="AZ15" i="8"/>
  <c r="AZ27" i="8"/>
  <c r="AZ34" i="8"/>
  <c r="AZ17" i="8"/>
  <c r="AZ33" i="8"/>
  <c r="AZ28" i="8"/>
  <c r="AZ55" i="8"/>
  <c r="AZ56" i="8"/>
  <c r="AZ21" i="8"/>
  <c r="AZ18" i="8"/>
  <c r="AZ11" i="8"/>
  <c r="AZ31" i="8"/>
  <c r="AZ62" i="8"/>
  <c r="AZ63" i="8"/>
  <c r="AZ32" i="8"/>
  <c r="AZ65" i="8"/>
  <c r="AZ24" i="8"/>
  <c r="AZ57" i="8"/>
  <c r="AZ67" i="8"/>
  <c r="AZ70" i="8"/>
  <c r="AZ71" i="8"/>
  <c r="AZ16" i="8"/>
  <c r="AZ73" i="8"/>
  <c r="AZ76" i="8"/>
  <c r="AZ58" i="8"/>
  <c r="AZ61" i="8"/>
  <c r="AZ14" i="8"/>
  <c r="AZ13" i="8"/>
  <c r="AZ7" i="8"/>
  <c r="AZ43" i="8"/>
  <c r="AZ78" i="8"/>
  <c r="AZ64" i="8"/>
  <c r="AZ52" i="8"/>
  <c r="AZ81" i="8"/>
  <c r="AZ82" i="8"/>
  <c r="AZ75" i="8"/>
  <c r="AZ72" i="8"/>
  <c r="AZ59" i="8"/>
  <c r="AZ84" i="8"/>
  <c r="AZ85" i="8"/>
  <c r="AZ86" i="8"/>
  <c r="AZ87" i="8"/>
  <c r="AZ88" i="8"/>
  <c r="AZ89" i="8"/>
  <c r="AZ90" i="8"/>
  <c r="AZ23" i="8"/>
  <c r="AZ93" i="8"/>
  <c r="AZ95" i="8"/>
  <c r="AZ96" i="8"/>
  <c r="AZ97" i="8"/>
  <c r="AZ98" i="8"/>
  <c r="AZ99" i="8"/>
  <c r="AZ100" i="8"/>
  <c r="AZ101" i="8"/>
  <c r="AZ102" i="8"/>
  <c r="AZ80" i="8"/>
  <c r="AZ92" i="8"/>
  <c r="AZ74" i="8"/>
  <c r="AZ94" i="8"/>
  <c r="AZ120" i="8"/>
  <c r="AZ105" i="8"/>
  <c r="AZ53" i="8"/>
  <c r="AZ106" i="8"/>
  <c r="AZ107" i="8"/>
  <c r="AZ108" i="8"/>
  <c r="AZ109" i="8"/>
  <c r="AZ110" i="8"/>
  <c r="AZ111" i="8"/>
  <c r="AZ112" i="8"/>
  <c r="AZ113" i="8"/>
  <c r="AZ114" i="8"/>
  <c r="AZ115" i="8"/>
  <c r="AZ116" i="8"/>
  <c r="AZ117" i="8"/>
  <c r="AZ29" i="8"/>
  <c r="AZ118" i="8"/>
  <c r="AZ119" i="8"/>
  <c r="AZ121" i="8"/>
  <c r="AZ122" i="8"/>
  <c r="AZ103" i="8"/>
  <c r="AZ104" i="8"/>
  <c r="AZ40" i="8"/>
  <c r="AZ123" i="8"/>
  <c r="AZ124" i="8"/>
  <c r="AZ125" i="8"/>
  <c r="AZ126" i="8"/>
  <c r="AZ127" i="8"/>
  <c r="AZ128" i="8"/>
  <c r="AZ129" i="8"/>
  <c r="AZ77" i="8"/>
  <c r="AZ83" i="8"/>
  <c r="AZ68" i="8"/>
  <c r="AZ79" i="8"/>
  <c r="AZ130" i="8"/>
  <c r="AZ41" i="8"/>
  <c r="AZ131" i="8"/>
  <c r="AZ132" i="8"/>
  <c r="AZ133" i="8"/>
  <c r="AZ134" i="8"/>
  <c r="AZ26" i="8"/>
  <c r="AZ44" i="8"/>
  <c r="AZ135" i="8"/>
  <c r="AZ136" i="8"/>
  <c r="AZ137" i="8"/>
  <c r="AZ138" i="8"/>
  <c r="AZ69" i="8"/>
  <c r="AZ139" i="8"/>
  <c r="AZ140" i="8"/>
  <c r="AZ35" i="8"/>
  <c r="AZ19" i="8"/>
  <c r="AZ141" i="8"/>
  <c r="AZ142" i="8"/>
  <c r="AZ143" i="8"/>
  <c r="AZ144" i="8"/>
  <c r="AZ145" i="8"/>
  <c r="AZ146" i="8"/>
  <c r="AZ147" i="8"/>
  <c r="AZ148" i="8"/>
  <c r="AZ149" i="8"/>
  <c r="AZ150" i="8"/>
  <c r="AZ151" i="8"/>
  <c r="AZ152" i="8"/>
  <c r="AZ153" i="8"/>
  <c r="AZ154" i="8"/>
  <c r="AZ155" i="8"/>
  <c r="AZ156" i="8"/>
  <c r="AZ54" i="8"/>
  <c r="AZ157" i="8"/>
  <c r="AZ158" i="8"/>
  <c r="AZ159" i="8"/>
  <c r="AZ160" i="8"/>
  <c r="AZ161" i="8"/>
  <c r="AZ162" i="8"/>
  <c r="AZ163" i="8"/>
  <c r="AZ164" i="8"/>
  <c r="AZ165" i="8"/>
  <c r="AZ166" i="8"/>
  <c r="AZ167" i="8"/>
  <c r="AZ168" i="8"/>
  <c r="AZ169" i="8"/>
  <c r="AZ170" i="8"/>
  <c r="AZ171" i="8"/>
  <c r="AZ172" i="8"/>
  <c r="AZ173" i="8"/>
  <c r="AZ174" i="8"/>
  <c r="AZ175" i="8"/>
  <c r="AZ176" i="8"/>
  <c r="AZ177" i="8"/>
  <c r="AZ178" i="8"/>
  <c r="AZ179" i="8"/>
  <c r="AZ66" i="8"/>
  <c r="AZ50" i="8"/>
  <c r="AZ180" i="8"/>
  <c r="AZ181" i="8"/>
  <c r="AZ182" i="8"/>
  <c r="AZ48" i="8"/>
  <c r="AZ183" i="8"/>
  <c r="AZ184" i="8"/>
  <c r="AZ185" i="8"/>
  <c r="AZ186" i="8"/>
  <c r="AZ187" i="8"/>
  <c r="AZ188" i="8"/>
  <c r="AZ189" i="8"/>
  <c r="AZ190" i="8"/>
  <c r="AZ191" i="8"/>
  <c r="AZ192" i="8"/>
  <c r="AZ193" i="8"/>
  <c r="AZ194" i="8"/>
  <c r="AZ51" i="8"/>
  <c r="AZ49" i="8"/>
  <c r="AZ195" i="8"/>
  <c r="AZ196" i="8"/>
  <c r="AZ197" i="8"/>
  <c r="AZ198" i="8"/>
  <c r="AZ199" i="8"/>
  <c r="AZ200" i="8"/>
  <c r="AZ201" i="8"/>
  <c r="AZ45" i="8"/>
  <c r="AZ91" i="8"/>
  <c r="AZ47" i="8"/>
  <c r="AZ202" i="8"/>
  <c r="AZ203" i="8"/>
  <c r="AZ46" i="8"/>
  <c r="AZ42" i="8"/>
  <c r="AZ204" i="8"/>
  <c r="AZ205" i="8"/>
  <c r="AZ38" i="8"/>
  <c r="AZ60" i="8"/>
  <c r="AZ206" i="8"/>
  <c r="AZ207" i="8"/>
  <c r="AZ208" i="8"/>
  <c r="AZ209" i="8"/>
  <c r="AZ210" i="8"/>
  <c r="AZ211" i="8"/>
  <c r="AZ22" i="8"/>
  <c r="AZ20" i="8"/>
  <c r="I212" i="8"/>
  <c r="D40" i="2"/>
  <c r="D41" i="2"/>
  <c r="D42" i="2"/>
  <c r="D43" i="2"/>
  <c r="H44" i="2"/>
  <c r="E44" i="2"/>
  <c r="F44" i="2"/>
  <c r="G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C17" i="2"/>
  <c r="BD17" i="2" s="1"/>
  <c r="BG207" i="4"/>
  <c r="BH207" i="4"/>
  <c r="BG208" i="4"/>
  <c r="BH208" i="4"/>
  <c r="BG52" i="4"/>
  <c r="BG80" i="4"/>
  <c r="BH80" i="4"/>
  <c r="BG88" i="4"/>
  <c r="BG92" i="4"/>
  <c r="BG93" i="4"/>
  <c r="BG94" i="4"/>
  <c r="BG98" i="4"/>
  <c r="AH25" i="5"/>
  <c r="AE18" i="6"/>
  <c r="AE61" i="6"/>
  <c r="AF61" i="6"/>
  <c r="AE17" i="6"/>
  <c r="AE19" i="6"/>
  <c r="AE24" i="6"/>
  <c r="AE62" i="6"/>
  <c r="AF62" i="6"/>
  <c r="AE9" i="6"/>
  <c r="AE63" i="6"/>
  <c r="AF63" i="6"/>
  <c r="AE64" i="6"/>
  <c r="AF64" i="6"/>
  <c r="AE65" i="6"/>
  <c r="AF65" i="6"/>
  <c r="AE66" i="6"/>
  <c r="AF66" i="6"/>
  <c r="AE22" i="6"/>
  <c r="AE37" i="6"/>
  <c r="AE67" i="6"/>
  <c r="AF67" i="6"/>
  <c r="AE68" i="6"/>
  <c r="AF68" i="6"/>
  <c r="AE30" i="6"/>
  <c r="AI5" i="5"/>
  <c r="AI11" i="5"/>
  <c r="AI6" i="5"/>
  <c r="AH24" i="5"/>
  <c r="AH22" i="5"/>
  <c r="AH21" i="5"/>
  <c r="AH26" i="5"/>
  <c r="R29" i="7"/>
  <c r="R30" i="7"/>
  <c r="Q57" i="7"/>
  <c r="R57" i="7"/>
  <c r="R44" i="7"/>
  <c r="R31" i="7"/>
  <c r="Q54" i="7"/>
  <c r="R54" i="7"/>
  <c r="Q58" i="7"/>
  <c r="R58" i="7"/>
  <c r="R32" i="7"/>
  <c r="Q55" i="7"/>
  <c r="R55" i="7"/>
  <c r="R27" i="7"/>
  <c r="R23" i="7"/>
  <c r="R24" i="7"/>
  <c r="R25" i="7"/>
  <c r="R26" i="7"/>
  <c r="Q59" i="7"/>
  <c r="R59" i="7"/>
  <c r="Q60" i="7"/>
  <c r="R60" i="7"/>
  <c r="Q53" i="7"/>
  <c r="R53" i="7"/>
  <c r="R45" i="7"/>
  <c r="R6" i="7"/>
  <c r="Q5" i="7"/>
  <c r="R5" i="7"/>
  <c r="R7" i="7"/>
  <c r="R46" i="7"/>
  <c r="R41" i="7"/>
  <c r="BG134" i="4"/>
  <c r="BH134" i="4"/>
  <c r="BG157" i="4"/>
  <c r="BC20" i="2"/>
  <c r="BH196" i="4"/>
  <c r="BH136" i="4"/>
  <c r="BH146" i="4"/>
  <c r="BH138" i="4"/>
  <c r="BH141" i="4"/>
  <c r="BH142" i="4"/>
  <c r="BH143" i="4"/>
  <c r="BH147" i="4"/>
  <c r="BH148" i="4"/>
  <c r="BH140" i="4"/>
  <c r="BH139" i="4"/>
  <c r="BH144" i="4"/>
  <c r="BH149" i="4"/>
  <c r="BH145" i="4"/>
  <c r="BH150" i="4"/>
  <c r="BH151" i="4"/>
  <c r="BH152" i="4"/>
  <c r="BH153" i="4"/>
  <c r="BH154" i="4"/>
  <c r="BH155" i="4"/>
  <c r="BH137" i="4"/>
  <c r="BH159" i="4"/>
  <c r="BH163" i="4"/>
  <c r="BG183" i="4"/>
  <c r="BH53" i="4"/>
  <c r="BH26" i="4"/>
  <c r="AE71" i="6"/>
  <c r="AF71" i="6"/>
  <c r="AV212" i="8"/>
  <c r="AY33" i="1" l="1"/>
  <c r="BI155" i="4"/>
  <c r="R62" i="7"/>
  <c r="L49" i="9"/>
  <c r="BI111" i="4"/>
  <c r="BC5" i="2"/>
  <c r="BA36" i="2"/>
  <c r="BB36" i="2"/>
  <c r="BJ208" i="4"/>
  <c r="BI208" i="4"/>
  <c r="AT212" i="8"/>
  <c r="BH116" i="4"/>
  <c r="BG116" i="4"/>
  <c r="BG79" i="4"/>
  <c r="BG81" i="4"/>
  <c r="BG83" i="4"/>
  <c r="BG82" i="4"/>
  <c r="BG89" i="4"/>
  <c r="BG104" i="4"/>
  <c r="BG105" i="4"/>
  <c r="BG90" i="4"/>
  <c r="BG101" i="4"/>
  <c r="BG102" i="4"/>
  <c r="BG103" i="4"/>
  <c r="BG87" i="4"/>
  <c r="BG84" i="4"/>
  <c r="BG106" i="4"/>
  <c r="BG85" i="4"/>
  <c r="BG91" i="4"/>
  <c r="BG107" i="4"/>
  <c r="BG95" i="4"/>
  <c r="BG99" i="4"/>
  <c r="BG96" i="4"/>
  <c r="BG108" i="4"/>
  <c r="BG86" i="4"/>
  <c r="BG109" i="4"/>
  <c r="BG110" i="4"/>
  <c r="BG111" i="4"/>
  <c r="BG97" i="4"/>
  <c r="BG100" i="4"/>
  <c r="BG24" i="4"/>
  <c r="BH24" i="4"/>
  <c r="BC24" i="2"/>
  <c r="BC27" i="2"/>
  <c r="BD27" i="2" s="1"/>
  <c r="BC35" i="2"/>
  <c r="BD35" i="2" s="1"/>
  <c r="AN45" i="3"/>
  <c r="AO45" i="3"/>
  <c r="BH224" i="4"/>
  <c r="BG224" i="4"/>
  <c r="AR212" i="8"/>
  <c r="AH7" i="5"/>
  <c r="AH6" i="5"/>
  <c r="AH8" i="5"/>
  <c r="AH19" i="5"/>
  <c r="AH20" i="5"/>
  <c r="AH56" i="5"/>
  <c r="AH9" i="5"/>
  <c r="AH18" i="5"/>
  <c r="AH5" i="5"/>
  <c r="AH11" i="5"/>
  <c r="AH14" i="5"/>
  <c r="AQ28" i="3"/>
  <c r="AQ12" i="3"/>
  <c r="BC18" i="2"/>
  <c r="BC29" i="2"/>
  <c r="BC34" i="2"/>
  <c r="AE41" i="6"/>
  <c r="AE20" i="6"/>
  <c r="AE40" i="6"/>
  <c r="AE15" i="6"/>
  <c r="BG72" i="4"/>
  <c r="BH72" i="4"/>
  <c r="BG77" i="4"/>
  <c r="BH77" i="4"/>
  <c r="AM36" i="2"/>
  <c r="BG195" i="4"/>
  <c r="Y57" i="5"/>
  <c r="BG75" i="4"/>
  <c r="BH75" i="4"/>
  <c r="BG78" i="4"/>
  <c r="BH78" i="4"/>
  <c r="BG76" i="4"/>
  <c r="BH76" i="4"/>
  <c r="AY212" i="8"/>
  <c r="BC11" i="2"/>
  <c r="BC21" i="2"/>
  <c r="BH206" i="4"/>
  <c r="BH179" i="4"/>
  <c r="BH183" i="4"/>
  <c r="BH167" i="4"/>
  <c r="BH157" i="4"/>
  <c r="BH125" i="4"/>
  <c r="BH118" i="4"/>
  <c r="BH74" i="4"/>
  <c r="BH54" i="4"/>
  <c r="BH38" i="4"/>
  <c r="BH36" i="4"/>
  <c r="BH18" i="4"/>
  <c r="BH15" i="4"/>
  <c r="BH6" i="4"/>
  <c r="BH10" i="4"/>
  <c r="BH9" i="4"/>
  <c r="BG9" i="4"/>
  <c r="BH12" i="4"/>
  <c r="BG12" i="4"/>
  <c r="BH16" i="4"/>
  <c r="BG16" i="4"/>
  <c r="BG18" i="4"/>
  <c r="BG30" i="4"/>
  <c r="BH30" i="4"/>
  <c r="BG29" i="4"/>
  <c r="BH29" i="4"/>
  <c r="BG25" i="4"/>
  <c r="BH25" i="4"/>
  <c r="BG27" i="4"/>
  <c r="BH27" i="4"/>
  <c r="BG19" i="4"/>
  <c r="BH19" i="4"/>
  <c r="BG21" i="4"/>
  <c r="BH21" i="4"/>
  <c r="BG32" i="4"/>
  <c r="BH32" i="4"/>
  <c r="BG23" i="4"/>
  <c r="BH23" i="4"/>
  <c r="BG31" i="4"/>
  <c r="BH31" i="4"/>
  <c r="BG22" i="4"/>
  <c r="BH22" i="4"/>
  <c r="BG20" i="4"/>
  <c r="BH20" i="4"/>
  <c r="BG28" i="4"/>
  <c r="BH28" i="4"/>
  <c r="BG26" i="4"/>
  <c r="BH17" i="4"/>
  <c r="BG17" i="4"/>
  <c r="BG54" i="4"/>
  <c r="BG55" i="4"/>
  <c r="BH55" i="4"/>
  <c r="BG56" i="4"/>
  <c r="BH56" i="4"/>
  <c r="BG58" i="4"/>
  <c r="BH58" i="4"/>
  <c r="BG59" i="4"/>
  <c r="BH59" i="4"/>
  <c r="BH52" i="4"/>
  <c r="BG60" i="4"/>
  <c r="BH60" i="4"/>
  <c r="BG61" i="4"/>
  <c r="BH61" i="4"/>
  <c r="BG62" i="4"/>
  <c r="BH62" i="4"/>
  <c r="BG63" i="4"/>
  <c r="BH63" i="4"/>
  <c r="BG64" i="4"/>
  <c r="BH64" i="4"/>
  <c r="BG65" i="4"/>
  <c r="BH65" i="4"/>
  <c r="BG66" i="4"/>
  <c r="BH66" i="4"/>
  <c r="BG67" i="4"/>
  <c r="BH67" i="4"/>
  <c r="BG57" i="4"/>
  <c r="BH57" i="4"/>
  <c r="BG53" i="4"/>
  <c r="BG74" i="4"/>
  <c r="BH34" i="4"/>
  <c r="BG34" i="4"/>
  <c r="BG38" i="4"/>
  <c r="BG40" i="4"/>
  <c r="BH40" i="4"/>
  <c r="BG41" i="4"/>
  <c r="BH41" i="4"/>
  <c r="BG42" i="4"/>
  <c r="BH42" i="4"/>
  <c r="BG43" i="4"/>
  <c r="BH43" i="4"/>
  <c r="BG44" i="4"/>
  <c r="BH44" i="4"/>
  <c r="BG45" i="4"/>
  <c r="BH45" i="4"/>
  <c r="BG46" i="4"/>
  <c r="BH46" i="4"/>
  <c r="BG47" i="4"/>
  <c r="BH47" i="4"/>
  <c r="BG48" i="4"/>
  <c r="BH48" i="4"/>
  <c r="BG49" i="4"/>
  <c r="BH49" i="4"/>
  <c r="BG50" i="4"/>
  <c r="BH50" i="4"/>
  <c r="BG51" i="4"/>
  <c r="BH51" i="4"/>
  <c r="BH39" i="4"/>
  <c r="BG39" i="4"/>
  <c r="BH69" i="4"/>
  <c r="BG69" i="4"/>
  <c r="BG73" i="4"/>
  <c r="BH73" i="4"/>
  <c r="BG118" i="4"/>
  <c r="BG120" i="4"/>
  <c r="BH120" i="4"/>
  <c r="BG121" i="4"/>
  <c r="BH121" i="4"/>
  <c r="BG122" i="4"/>
  <c r="BH122" i="4"/>
  <c r="BG123" i="4"/>
  <c r="BH123" i="4"/>
  <c r="BH119" i="4"/>
  <c r="BG119" i="4"/>
  <c r="BG112" i="4"/>
  <c r="BH112" i="4"/>
  <c r="BG114" i="4"/>
  <c r="BH114" i="4"/>
  <c r="BG117" i="4"/>
  <c r="BH117" i="4"/>
  <c r="BG115" i="4"/>
  <c r="BH115" i="4"/>
  <c r="BH113" i="4"/>
  <c r="BG113" i="4"/>
  <c r="BH124" i="4"/>
  <c r="BH126" i="4"/>
  <c r="BH128" i="4"/>
  <c r="BH130" i="4"/>
  <c r="BH131" i="4"/>
  <c r="BH132" i="4"/>
  <c r="BH129" i="4"/>
  <c r="BH127" i="4"/>
  <c r="BH178" i="4"/>
  <c r="AD75" i="6"/>
  <c r="AG57" i="5"/>
  <c r="R48" i="7"/>
  <c r="R28" i="7"/>
  <c r="R34" i="7"/>
  <c r="Q51" i="7"/>
  <c r="R51" i="7"/>
  <c r="R40" i="7"/>
  <c r="R21" i="7"/>
  <c r="R22" i="7"/>
  <c r="R38" i="7"/>
  <c r="R39" i="7"/>
  <c r="Q56" i="7"/>
  <c r="R37" i="7"/>
  <c r="R47" i="7"/>
  <c r="Q52" i="7"/>
  <c r="Q50" i="7"/>
  <c r="R50" i="7"/>
  <c r="Q61" i="7"/>
  <c r="Q62" i="7" s="1"/>
  <c r="R61" i="7"/>
  <c r="Q49" i="7"/>
  <c r="R49" i="7"/>
  <c r="AE57" i="6"/>
  <c r="AE52" i="6"/>
  <c r="AP45" i="3"/>
  <c r="AQ8" i="3"/>
  <c r="AQ23" i="3"/>
  <c r="AQ25" i="3"/>
  <c r="AQ6" i="3"/>
  <c r="AQ7" i="3"/>
  <c r="AQ24" i="3"/>
  <c r="AQ10" i="3"/>
  <c r="AQ11" i="3"/>
  <c r="AQ22" i="3"/>
  <c r="AQ9" i="3"/>
  <c r="AQ27" i="3"/>
  <c r="AQ30" i="3"/>
  <c r="AQ29" i="3"/>
  <c r="AQ32" i="3"/>
  <c r="AQ33" i="3"/>
  <c r="AQ18" i="3"/>
  <c r="AQ34" i="3"/>
  <c r="AQ37" i="3"/>
  <c r="AQ31" i="3"/>
  <c r="AQ38" i="3"/>
  <c r="AQ36" i="3"/>
  <c r="AQ39" i="3"/>
  <c r="AQ26" i="3"/>
  <c r="AQ16" i="3"/>
  <c r="AQ35" i="3"/>
  <c r="AQ19" i="3"/>
  <c r="AQ14" i="3"/>
  <c r="AQ40" i="3"/>
  <c r="AQ41" i="3"/>
  <c r="AQ42" i="3"/>
  <c r="AQ13" i="3"/>
  <c r="AQ43" i="3"/>
  <c r="AQ44" i="3"/>
  <c r="AQ17" i="3"/>
  <c r="AQ20" i="3"/>
  <c r="AQ15" i="3"/>
  <c r="AQ21" i="3"/>
  <c r="BC33" i="2"/>
  <c r="BC32" i="2"/>
  <c r="BC26" i="2"/>
  <c r="BC25" i="2"/>
  <c r="BC23" i="2"/>
  <c r="BC22" i="2"/>
  <c r="BC19" i="2"/>
  <c r="BC16" i="2"/>
  <c r="BC15" i="2"/>
  <c r="BC14" i="2"/>
  <c r="BC13" i="2"/>
  <c r="BC12" i="2"/>
  <c r="BC7" i="2"/>
  <c r="BH191" i="4"/>
  <c r="BH222" i="4"/>
  <c r="BG70" i="4"/>
  <c r="BH35" i="4"/>
  <c r="AE5" i="6"/>
  <c r="AE6" i="6"/>
  <c r="AE13" i="6"/>
  <c r="AE43" i="6"/>
  <c r="AE10" i="6"/>
  <c r="AE8" i="6"/>
  <c r="AE28" i="6"/>
  <c r="AE14" i="6"/>
  <c r="AE16" i="6"/>
  <c r="AE21" i="6"/>
  <c r="AE23" i="6"/>
  <c r="AE45" i="6"/>
  <c r="AE49" i="6"/>
  <c r="AE46" i="6"/>
  <c r="AE47" i="6"/>
  <c r="AE44" i="6"/>
  <c r="AE34" i="6"/>
  <c r="AE35" i="6"/>
  <c r="AE39" i="6"/>
  <c r="AE55" i="6"/>
  <c r="AE58" i="6"/>
  <c r="AE59" i="6"/>
  <c r="AE48" i="6"/>
  <c r="AE31" i="6"/>
  <c r="AE60" i="6"/>
  <c r="AE11" i="6"/>
  <c r="AE7" i="6"/>
  <c r="AE32" i="6"/>
  <c r="AE26" i="6"/>
  <c r="AE12" i="6"/>
  <c r="AE53" i="6"/>
  <c r="AE25" i="6"/>
  <c r="AE33" i="6"/>
  <c r="AE70" i="6"/>
  <c r="AE72" i="6"/>
  <c r="AE50" i="6"/>
  <c r="AE38" i="6"/>
  <c r="AE29" i="6"/>
  <c r="AE51" i="6"/>
  <c r="AE73" i="6"/>
  <c r="AE69" i="6"/>
  <c r="AE56" i="6"/>
  <c r="AE36" i="6"/>
  <c r="AE27" i="6"/>
  <c r="AE54" i="6"/>
  <c r="AE42" i="6"/>
  <c r="AF56" i="6"/>
  <c r="BH135" i="4"/>
  <c r="BG135" i="4"/>
  <c r="BH133" i="4"/>
  <c r="BG133" i="4"/>
  <c r="BG206" i="4"/>
  <c r="AI40" i="2"/>
  <c r="AI41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I43" i="2"/>
  <c r="BH11" i="4"/>
  <c r="BG5" i="4"/>
  <c r="AV40" i="2"/>
  <c r="AW40" i="2"/>
  <c r="AX40" i="2"/>
  <c r="AY40" i="2"/>
  <c r="AZ40" i="2"/>
  <c r="AV41" i="2"/>
  <c r="AW41" i="2"/>
  <c r="AX41" i="2"/>
  <c r="AY41" i="2"/>
  <c r="AZ41" i="2"/>
  <c r="AV43" i="2"/>
  <c r="AW43" i="2"/>
  <c r="AX43" i="2"/>
  <c r="AY43" i="2"/>
  <c r="AZ43" i="2"/>
  <c r="AU36" i="2"/>
  <c r="AV36" i="2"/>
  <c r="AW36" i="2"/>
  <c r="AX36" i="2"/>
  <c r="AY36" i="2"/>
  <c r="BG201" i="4"/>
  <c r="BG151" i="4"/>
  <c r="BG181" i="4"/>
  <c r="BG178" i="4"/>
  <c r="BG179" i="4"/>
  <c r="BG176" i="4"/>
  <c r="BH176" i="4"/>
  <c r="BH177" i="4"/>
  <c r="BG177" i="4"/>
  <c r="BG163" i="4"/>
  <c r="BG159" i="4"/>
  <c r="BG167" i="4"/>
  <c r="BG169" i="4"/>
  <c r="BH169" i="4"/>
  <c r="BG161" i="4"/>
  <c r="BH161" i="4"/>
  <c r="BG171" i="4"/>
  <c r="BH171" i="4"/>
  <c r="BG172" i="4"/>
  <c r="BH172" i="4"/>
  <c r="BG162" i="4"/>
  <c r="BH162" i="4"/>
  <c r="BG165" i="4"/>
  <c r="BH165" i="4"/>
  <c r="BG170" i="4"/>
  <c r="BH170" i="4"/>
  <c r="BG173" i="4"/>
  <c r="BH173" i="4"/>
  <c r="BG164" i="4"/>
  <c r="BH164" i="4"/>
  <c r="BG160" i="4"/>
  <c r="BH160" i="4"/>
  <c r="BG166" i="4"/>
  <c r="BH166" i="4"/>
  <c r="BG156" i="4"/>
  <c r="BH156" i="4"/>
  <c r="BG174" i="4"/>
  <c r="BH174" i="4"/>
  <c r="BG175" i="4"/>
  <c r="BH175" i="4"/>
  <c r="BG168" i="4"/>
  <c r="BH168" i="4"/>
  <c r="BH158" i="4"/>
  <c r="BG158" i="4"/>
  <c r="BG137" i="4"/>
  <c r="BG142" i="4"/>
  <c r="BG138" i="4"/>
  <c r="BG146" i="4"/>
  <c r="BG136" i="4"/>
  <c r="BG141" i="4"/>
  <c r="BG148" i="4"/>
  <c r="BG143" i="4"/>
  <c r="BG147" i="4"/>
  <c r="BG139" i="4"/>
  <c r="BG140" i="4"/>
  <c r="BG145" i="4"/>
  <c r="BG149" i="4"/>
  <c r="BG150" i="4"/>
  <c r="BG144" i="4"/>
  <c r="BG152" i="4"/>
  <c r="BG154" i="4"/>
  <c r="BG155" i="4"/>
  <c r="BG153" i="4"/>
  <c r="BF226" i="4"/>
  <c r="BE226" i="4"/>
  <c r="BC226" i="4"/>
  <c r="BB226" i="4"/>
  <c r="BF225" i="4"/>
  <c r="BE225" i="4"/>
  <c r="BD225" i="4"/>
  <c r="BC225" i="4"/>
  <c r="BB225" i="4"/>
  <c r="BA225" i="4"/>
  <c r="BH5" i="4"/>
  <c r="BG10" i="4"/>
  <c r="BG13" i="4"/>
  <c r="BH13" i="4"/>
  <c r="BG11" i="4"/>
  <c r="BG8" i="4"/>
  <c r="BH8" i="4"/>
  <c r="BG7" i="4"/>
  <c r="BH7" i="4"/>
  <c r="BG14" i="4"/>
  <c r="BH14" i="4"/>
  <c r="BG6" i="4"/>
  <c r="BG222" i="4"/>
  <c r="BG223" i="4"/>
  <c r="BH223" i="4"/>
  <c r="BH221" i="4"/>
  <c r="BG221" i="4"/>
  <c r="BG219" i="4"/>
  <c r="BH219" i="4"/>
  <c r="BG220" i="4"/>
  <c r="BH220" i="4"/>
  <c r="BG218" i="4"/>
  <c r="BH218" i="4"/>
  <c r="BG216" i="4"/>
  <c r="BH216" i="4"/>
  <c r="BH217" i="4"/>
  <c r="BG217" i="4"/>
  <c r="BG211" i="4"/>
  <c r="BH211" i="4"/>
  <c r="BG214" i="4"/>
  <c r="BH214" i="4"/>
  <c r="BG212" i="4"/>
  <c r="BH212" i="4"/>
  <c r="BG213" i="4"/>
  <c r="BH213" i="4"/>
  <c r="BG215" i="4"/>
  <c r="BH215" i="4"/>
  <c r="BG209" i="4"/>
  <c r="BH209" i="4"/>
  <c r="BH210" i="4"/>
  <c r="BG210" i="4"/>
  <c r="BH205" i="4"/>
  <c r="BI205" i="4" s="1"/>
  <c r="BG205" i="4"/>
  <c r="BJ205" i="4" s="1"/>
  <c r="BH201" i="4"/>
  <c r="BG203" i="4"/>
  <c r="BH203" i="4"/>
  <c r="BG202" i="4"/>
  <c r="BH202" i="4"/>
  <c r="BG199" i="4"/>
  <c r="BH199" i="4"/>
  <c r="BG204" i="4"/>
  <c r="BH204" i="4"/>
  <c r="BG200" i="4"/>
  <c r="BH200" i="4"/>
  <c r="BG197" i="4"/>
  <c r="BH197" i="4"/>
  <c r="BH198" i="4"/>
  <c r="BG198" i="4"/>
  <c r="BH195" i="4"/>
  <c r="BG190" i="4"/>
  <c r="BH190" i="4"/>
  <c r="BG194" i="4"/>
  <c r="BH194" i="4"/>
  <c r="BG192" i="4"/>
  <c r="BH192" i="4"/>
  <c r="BG191" i="4"/>
  <c r="BG193" i="4"/>
  <c r="BH193" i="4"/>
  <c r="BG189" i="4"/>
  <c r="BH189" i="4"/>
  <c r="BG196" i="4"/>
  <c r="BG180" i="4"/>
  <c r="BH180" i="4"/>
  <c r="BG184" i="4"/>
  <c r="BH184" i="4"/>
  <c r="BG182" i="4"/>
  <c r="BH182" i="4"/>
  <c r="BG185" i="4"/>
  <c r="BH185" i="4"/>
  <c r="BG187" i="4"/>
  <c r="BH187" i="4"/>
  <c r="BG186" i="4"/>
  <c r="BH186" i="4"/>
  <c r="BG188" i="4"/>
  <c r="BH188" i="4"/>
  <c r="BH181" i="4"/>
  <c r="BH70" i="4"/>
  <c r="BG71" i="4"/>
  <c r="BH71" i="4"/>
  <c r="BG68" i="4"/>
  <c r="BH68" i="4"/>
  <c r="BG33" i="4"/>
  <c r="BH33" i="4"/>
  <c r="BG37" i="4"/>
  <c r="BH37" i="4"/>
  <c r="BG35" i="4"/>
  <c r="BG36" i="4"/>
  <c r="BG15" i="4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R40" i="2"/>
  <c r="AS40" i="2"/>
  <c r="AS43" i="2"/>
  <c r="AF69" i="6"/>
  <c r="AF54" i="6"/>
  <c r="AF55" i="6"/>
  <c r="AF59" i="6"/>
  <c r="AF60" i="6"/>
  <c r="R33" i="7"/>
  <c r="R43" i="7"/>
  <c r="R35" i="7"/>
  <c r="R42" i="7"/>
  <c r="R36" i="7"/>
  <c r="AF6" i="6"/>
  <c r="AF41" i="6"/>
  <c r="AF47" i="6"/>
  <c r="AF46" i="6"/>
  <c r="AF45" i="6"/>
  <c r="AF48" i="6"/>
  <c r="AF58" i="6"/>
  <c r="AF72" i="6"/>
  <c r="AF50" i="6"/>
  <c r="AF70" i="6"/>
  <c r="AF73" i="6"/>
  <c r="AM212" i="8"/>
  <c r="AN212" i="8"/>
  <c r="AO212" i="8"/>
  <c r="AP212" i="8"/>
  <c r="AQ212" i="8"/>
  <c r="AS212" i="8"/>
  <c r="AU212" i="8"/>
  <c r="AD226" i="4"/>
  <c r="AE226" i="4"/>
  <c r="AF226" i="4"/>
  <c r="AG226" i="4"/>
  <c r="AH226" i="4"/>
  <c r="AI226" i="4"/>
  <c r="AJ226" i="4"/>
  <c r="AK226" i="4"/>
  <c r="AL226" i="4"/>
  <c r="AM226" i="4"/>
  <c r="AN226" i="4"/>
  <c r="AO226" i="4"/>
  <c r="AP226" i="4"/>
  <c r="AQ226" i="4"/>
  <c r="AR226" i="4"/>
  <c r="AS226" i="4"/>
  <c r="AT226" i="4"/>
  <c r="AU226" i="4"/>
  <c r="AV226" i="4"/>
  <c r="AW226" i="4"/>
  <c r="AX226" i="4"/>
  <c r="AY226" i="4"/>
  <c r="AZ226" i="4"/>
  <c r="BA226" i="4"/>
  <c r="AU33" i="1"/>
  <c r="AC45" i="3"/>
  <c r="AD45" i="3"/>
  <c r="AE45" i="3"/>
  <c r="AF45" i="3"/>
  <c r="AG45" i="3"/>
  <c r="R75" i="6"/>
  <c r="S75" i="6"/>
  <c r="T75" i="6"/>
  <c r="U75" i="6"/>
  <c r="V75" i="6"/>
  <c r="W75" i="6"/>
  <c r="X75" i="6"/>
  <c r="Y75" i="6"/>
  <c r="Z75" i="6"/>
  <c r="AA75" i="6"/>
  <c r="AB75" i="6"/>
  <c r="AC75" i="6"/>
  <c r="V57" i="5"/>
  <c r="W57" i="5"/>
  <c r="X57" i="5"/>
  <c r="Z57" i="5"/>
  <c r="AA57" i="5"/>
  <c r="AB57" i="5"/>
  <c r="AC57" i="5"/>
  <c r="AD57" i="5"/>
  <c r="AY225" i="4"/>
  <c r="AS36" i="2"/>
  <c r="O57" i="5"/>
  <c r="N75" i="6"/>
  <c r="U33" i="1"/>
  <c r="BD5" i="2" l="1"/>
  <c r="BC36" i="2"/>
  <c r="BJ67" i="4"/>
  <c r="BI188" i="4"/>
  <c r="BJ78" i="4"/>
  <c r="BI175" i="4"/>
  <c r="BI37" i="4"/>
  <c r="BI14" i="4"/>
  <c r="BI78" i="4"/>
  <c r="BJ111" i="4"/>
  <c r="BI32" i="4"/>
  <c r="BJ32" i="4"/>
  <c r="I226" i="4"/>
  <c r="BJ224" i="4"/>
  <c r="BH225" i="4"/>
  <c r="BI224" i="4"/>
  <c r="BJ220" i="4"/>
  <c r="BC44" i="2"/>
  <c r="BI196" i="4"/>
  <c r="BD24" i="2"/>
  <c r="BA212" i="8"/>
  <c r="BI220" i="4"/>
  <c r="BJ215" i="4"/>
  <c r="BI215" i="4"/>
  <c r="AZ45" i="2"/>
  <c r="BJ196" i="4"/>
  <c r="BI204" i="4"/>
  <c r="BJ204" i="4"/>
  <c r="BI123" i="4"/>
  <c r="BI206" i="4"/>
  <c r="BI132" i="4"/>
  <c r="BI117" i="4"/>
  <c r="BJ71" i="4"/>
  <c r="BI16" i="4"/>
  <c r="BI135" i="4"/>
  <c r="BI179" i="4"/>
  <c r="BJ206" i="4"/>
  <c r="AZ212" i="8"/>
  <c r="BI71" i="4"/>
  <c r="BJ188" i="4"/>
  <c r="BJ135" i="4"/>
  <c r="BJ175" i="4"/>
  <c r="BI51" i="4"/>
  <c r="BJ37" i="4"/>
  <c r="BJ155" i="4"/>
  <c r="BJ16" i="4"/>
  <c r="BJ179" i="4"/>
  <c r="BJ14" i="4"/>
  <c r="BI67" i="4"/>
  <c r="AY45" i="2"/>
  <c r="AX45" i="2"/>
  <c r="AW45" i="2"/>
  <c r="AV45" i="2"/>
  <c r="AS45" i="2"/>
  <c r="AI57" i="5"/>
  <c r="AR45" i="3"/>
  <c r="W226" i="4"/>
  <c r="V225" i="4"/>
  <c r="K75" i="6"/>
  <c r="L57" i="5"/>
  <c r="O33" i="1"/>
  <c r="P33" i="1"/>
  <c r="Q33" i="1"/>
  <c r="R33" i="1"/>
  <c r="S33" i="1"/>
  <c r="T33" i="1"/>
  <c r="V33" i="1"/>
  <c r="W33" i="1"/>
  <c r="X33" i="1"/>
  <c r="Y33" i="1"/>
  <c r="Z33" i="1"/>
  <c r="AA33" i="1"/>
  <c r="AB33" i="1"/>
  <c r="AC33" i="1"/>
  <c r="AD33" i="1"/>
  <c r="K225" i="4"/>
  <c r="L225" i="4"/>
  <c r="M225" i="4"/>
  <c r="N225" i="4"/>
  <c r="O225" i="4"/>
  <c r="P225" i="4"/>
  <c r="Q225" i="4"/>
  <c r="R225" i="4"/>
  <c r="S225" i="4"/>
  <c r="J57" i="5"/>
  <c r="AX212" i="8"/>
  <c r="AW212" i="8"/>
  <c r="AL212" i="8"/>
  <c r="AK212" i="8"/>
  <c r="AJ212" i="8"/>
  <c r="AI212" i="8"/>
  <c r="AH212" i="8"/>
  <c r="AG212" i="8"/>
  <c r="AF212" i="8"/>
  <c r="AE212" i="8"/>
  <c r="AD212" i="8"/>
  <c r="AC212" i="8"/>
  <c r="AB212" i="8"/>
  <c r="AA212" i="8"/>
  <c r="Z212" i="8"/>
  <c r="Y212" i="8"/>
  <c r="X212" i="8"/>
  <c r="W212" i="8"/>
  <c r="V212" i="8"/>
  <c r="U212" i="8"/>
  <c r="T212" i="8"/>
  <c r="S212" i="8"/>
  <c r="R212" i="8"/>
  <c r="Q212" i="8"/>
  <c r="P212" i="8"/>
  <c r="O212" i="8"/>
  <c r="N212" i="8"/>
  <c r="M212" i="8"/>
  <c r="L212" i="8"/>
  <c r="J212" i="8"/>
  <c r="H212" i="8"/>
  <c r="G212" i="8"/>
  <c r="H40" i="2"/>
  <c r="H43" i="2"/>
  <c r="BI225" i="4" l="1"/>
  <c r="H45" i="2"/>
  <c r="H36" i="2" l="1"/>
  <c r="AL45" i="3"/>
  <c r="AM45" i="3"/>
  <c r="T225" i="4"/>
  <c r="AU225" i="4"/>
  <c r="U57" i="5"/>
  <c r="AE57" i="5"/>
  <c r="AF57" i="5"/>
  <c r="AI45" i="3"/>
  <c r="AO36" i="2"/>
  <c r="AP36" i="2"/>
  <c r="AQ36" i="2"/>
  <c r="AR36" i="2"/>
  <c r="AT36" i="2"/>
  <c r="AN36" i="2"/>
  <c r="BC30" i="2"/>
  <c r="BC31" i="2"/>
  <c r="AO33" i="1"/>
  <c r="AP33" i="1"/>
  <c r="AQ33" i="1"/>
  <c r="AR33" i="1"/>
  <c r="AS33" i="1"/>
  <c r="AT33" i="1"/>
  <c r="AV33" i="1"/>
  <c r="A24" i="2" l="1"/>
  <c r="A17" i="2"/>
  <c r="A35" i="2"/>
  <c r="A27" i="2"/>
  <c r="BC42" i="2"/>
  <c r="BC43" i="2"/>
  <c r="AF75" i="6"/>
  <c r="BD16" i="2"/>
  <c r="BD26" i="2"/>
  <c r="AN40" i="2"/>
  <c r="AO40" i="2"/>
  <c r="AP40" i="2"/>
  <c r="AQ40" i="2"/>
  <c r="AT40" i="2"/>
  <c r="AU40" i="2"/>
  <c r="AN43" i="2"/>
  <c r="AO43" i="2"/>
  <c r="AP43" i="2"/>
  <c r="AQ43" i="2"/>
  <c r="AR43" i="2"/>
  <c r="AT43" i="2"/>
  <c r="AU43" i="2"/>
  <c r="AT225" i="4"/>
  <c r="AV225" i="4"/>
  <c r="AW225" i="4"/>
  <c r="AX225" i="4"/>
  <c r="AZ225" i="4"/>
  <c r="AR225" i="4"/>
  <c r="O75" i="6"/>
  <c r="P75" i="6"/>
  <c r="Q75" i="6"/>
  <c r="AN225" i="4"/>
  <c r="AI33" i="1"/>
  <c r="BD36" i="2" l="1"/>
  <c r="AI45" i="2"/>
  <c r="AR45" i="2"/>
  <c r="AO45" i="2"/>
  <c r="AU45" i="2"/>
  <c r="AT45" i="2"/>
  <c r="AQ45" i="2"/>
  <c r="AP45" i="2"/>
  <c r="AN45" i="2"/>
  <c r="T57" i="5"/>
  <c r="AQ225" i="4"/>
  <c r="AP225" i="4"/>
  <c r="AI36" i="2"/>
  <c r="AK36" i="2"/>
  <c r="AC36" i="2"/>
  <c r="AA36" i="2"/>
  <c r="J226" i="4"/>
  <c r="K226" i="4"/>
  <c r="X36" i="2"/>
  <c r="T40" i="2"/>
  <c r="W225" i="4"/>
  <c r="X225" i="4"/>
  <c r="Y225" i="4"/>
  <c r="Z225" i="4"/>
  <c r="AA225" i="4"/>
  <c r="AB225" i="4"/>
  <c r="AC225" i="4"/>
  <c r="AD225" i="4"/>
  <c r="AE225" i="4"/>
  <c r="AF225" i="4"/>
  <c r="AG225" i="4"/>
  <c r="AM225" i="4"/>
  <c r="AO225" i="4"/>
  <c r="AS225" i="4"/>
  <c r="U225" i="4"/>
  <c r="T226" i="4"/>
  <c r="U226" i="4"/>
  <c r="V226" i="4"/>
  <c r="X226" i="4"/>
  <c r="Y226" i="4"/>
  <c r="Z226" i="4"/>
  <c r="AA226" i="4"/>
  <c r="AB226" i="4"/>
  <c r="S226" i="4"/>
  <c r="BD25" i="2"/>
  <c r="AX33" i="1"/>
  <c r="AZ33" i="1" s="1"/>
  <c r="Q226" i="4"/>
  <c r="L36" i="2"/>
  <c r="I75" i="6"/>
  <c r="J75" i="6"/>
  <c r="L75" i="6"/>
  <c r="M75" i="6"/>
  <c r="N226" i="4"/>
  <c r="J40" i="2"/>
  <c r="E40" i="2"/>
  <c r="F40" i="2"/>
  <c r="G40" i="2"/>
  <c r="I40" i="2"/>
  <c r="K40" i="2"/>
  <c r="L40" i="2"/>
  <c r="M40" i="2"/>
  <c r="N40" i="2"/>
  <c r="O40" i="2"/>
  <c r="P40" i="2"/>
  <c r="Q40" i="2"/>
  <c r="R40" i="2"/>
  <c r="S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J40" i="2"/>
  <c r="AK40" i="2"/>
  <c r="AL40" i="2"/>
  <c r="AM40" i="2"/>
  <c r="H75" i="6"/>
  <c r="G75" i="6"/>
  <c r="M57" i="5"/>
  <c r="N57" i="5"/>
  <c r="P57" i="5"/>
  <c r="R57" i="5"/>
  <c r="S57" i="5"/>
  <c r="G57" i="5"/>
  <c r="H57" i="5"/>
  <c r="I57" i="5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Y45" i="3"/>
  <c r="Z45" i="3"/>
  <c r="AA45" i="3"/>
  <c r="AB45" i="3"/>
  <c r="AH45" i="3"/>
  <c r="AJ45" i="3"/>
  <c r="AK45" i="3"/>
  <c r="E43" i="2"/>
  <c r="F43" i="2"/>
  <c r="G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J43" i="2"/>
  <c r="AK43" i="2"/>
  <c r="AL43" i="2"/>
  <c r="AM43" i="2"/>
  <c r="AM33" i="1"/>
  <c r="BJ117" i="4" l="1"/>
  <c r="BC40" i="2"/>
  <c r="X45" i="3"/>
  <c r="BD32" i="2"/>
  <c r="Q57" i="5"/>
  <c r="BD33" i="2"/>
  <c r="BD34" i="2"/>
  <c r="BD8" i="2"/>
  <c r="BD6" i="2"/>
  <c r="AH36" i="2"/>
  <c r="AJ36" i="2"/>
  <c r="AL36" i="2"/>
  <c r="J45" i="2"/>
  <c r="BG125" i="4"/>
  <c r="BG130" i="4"/>
  <c r="BG126" i="4"/>
  <c r="BG128" i="4"/>
  <c r="BG129" i="4"/>
  <c r="BG131" i="4"/>
  <c r="BG127" i="4"/>
  <c r="BG132" i="4"/>
  <c r="BG124" i="4"/>
  <c r="BJ51" i="4"/>
  <c r="AH225" i="4"/>
  <c r="AI225" i="4"/>
  <c r="BD9" i="2"/>
  <c r="AH33" i="1"/>
  <c r="C45" i="2"/>
  <c r="AJ33" i="1"/>
  <c r="AK33" i="1"/>
  <c r="AL33" i="1"/>
  <c r="AN33" i="1"/>
  <c r="AF36" i="2"/>
  <c r="AG36" i="2"/>
  <c r="BD28" i="2"/>
  <c r="AF33" i="1"/>
  <c r="AG33" i="1"/>
  <c r="BG225" i="4" l="1"/>
  <c r="BJ123" i="4"/>
  <c r="BJ132" i="4"/>
  <c r="AE36" i="2"/>
  <c r="W45" i="3"/>
  <c r="AK225" i="4"/>
  <c r="BD18" i="2"/>
  <c r="AG45" i="2"/>
  <c r="AM45" i="2"/>
  <c r="AL45" i="2"/>
  <c r="AK45" i="2"/>
  <c r="AJ45" i="2"/>
  <c r="AH45" i="2"/>
  <c r="BD20" i="2"/>
  <c r="BD21" i="2"/>
  <c r="BD29" i="2"/>
  <c r="BD10" i="2"/>
  <c r="AF45" i="2"/>
  <c r="AE45" i="2"/>
  <c r="BJ225" i="4" l="1"/>
  <c r="BJ227" i="4" s="1"/>
  <c r="BD7" i="2"/>
  <c r="AB36" i="2" l="1"/>
  <c r="BD11" i="2" l="1"/>
  <c r="BD13" i="2"/>
  <c r="BD15" i="2"/>
  <c r="BD42" i="2" s="1"/>
  <c r="BD19" i="2"/>
  <c r="BD40" i="2" s="1"/>
  <c r="BD23" i="2"/>
  <c r="BD12" i="2"/>
  <c r="BD14" i="2"/>
  <c r="BD44" i="2" l="1"/>
  <c r="AL225" i="4"/>
  <c r="F33" i="1" l="1"/>
  <c r="H33" i="1"/>
  <c r="I33" i="1"/>
  <c r="J33" i="1"/>
  <c r="K33" i="1"/>
  <c r="L33" i="1"/>
  <c r="M33" i="1"/>
  <c r="N33" i="1"/>
  <c r="E33" i="1"/>
  <c r="E36" i="2"/>
  <c r="F36" i="2"/>
  <c r="G36" i="2"/>
  <c r="I36" i="2"/>
  <c r="J36" i="2"/>
  <c r="K36" i="2"/>
  <c r="M36" i="2"/>
  <c r="N36" i="2"/>
  <c r="O36" i="2"/>
  <c r="P36" i="2"/>
  <c r="Q36" i="2"/>
  <c r="R36" i="2"/>
  <c r="S36" i="2"/>
  <c r="T36" i="2"/>
  <c r="U36" i="2"/>
  <c r="V36" i="2"/>
  <c r="W36" i="2"/>
  <c r="Y36" i="2"/>
  <c r="Z36" i="2"/>
  <c r="AD36" i="2"/>
  <c r="D36" i="2"/>
  <c r="R226" i="4" l="1"/>
  <c r="Z45" i="2" l="1"/>
  <c r="X45" i="2"/>
  <c r="AA45" i="2"/>
  <c r="Y45" i="2"/>
  <c r="AB45" i="2"/>
  <c r="AD45" i="2"/>
  <c r="AC45" i="2"/>
  <c r="AJ225" i="4"/>
  <c r="U45" i="2" l="1"/>
  <c r="W45" i="2"/>
  <c r="V45" i="2"/>
  <c r="S45" i="2" l="1"/>
  <c r="Q45" i="2"/>
  <c r="T45" i="2"/>
  <c r="R45" i="2"/>
  <c r="P45" i="2" l="1"/>
  <c r="D45" i="2" l="1"/>
  <c r="O45" i="2" l="1"/>
  <c r="M45" i="2"/>
  <c r="K45" i="2"/>
  <c r="I45" i="2"/>
  <c r="G45" i="2"/>
  <c r="E45" i="2"/>
  <c r="N45" i="2"/>
  <c r="L45" i="2"/>
  <c r="F45" i="2"/>
  <c r="J225" i="4"/>
  <c r="L226" i="4" l="1"/>
  <c r="AE33" i="1" l="1"/>
  <c r="M226" i="4"/>
  <c r="BD30" i="2"/>
  <c r="BD31" i="2"/>
  <c r="BD43" i="2" l="1"/>
  <c r="O226" i="4" l="1"/>
  <c r="P226" i="4" l="1"/>
  <c r="AC226" i="4" l="1"/>
  <c r="I227" i="4" s="1"/>
  <c r="I228" i="4" s="1"/>
  <c r="AH57" i="5" l="1"/>
  <c r="BC41" i="2"/>
  <c r="BC45" i="2" s="1"/>
  <c r="BD22" i="2"/>
  <c r="BD41" i="2" s="1"/>
  <c r="A18" i="2"/>
  <c r="A25" i="2"/>
  <c r="A21" i="2"/>
  <c r="A15" i="2"/>
  <c r="A30" i="2"/>
  <c r="A14" i="2"/>
  <c r="A13" i="2"/>
  <c r="A33" i="2"/>
  <c r="A22" i="2"/>
  <c r="A10" i="2"/>
  <c r="A7" i="2"/>
  <c r="A32" i="2"/>
  <c r="A5" i="2"/>
  <c r="A23" i="2"/>
  <c r="A34" i="2"/>
  <c r="A28" i="2"/>
  <c r="A20" i="2"/>
  <c r="A9" i="2"/>
  <c r="A19" i="2"/>
  <c r="A26" i="2"/>
  <c r="A31" i="2"/>
  <c r="A8" i="2"/>
  <c r="A12" i="2"/>
  <c r="A11" i="2"/>
  <c r="A16" i="2"/>
  <c r="A29" i="2"/>
  <c r="BD45" i="2" l="1"/>
  <c r="BE41" i="2" s="1"/>
  <c r="BE42" i="2" l="1"/>
  <c r="BE40" i="2"/>
  <c r="BE43" i="2"/>
  <c r="BE44" i="2"/>
  <c r="BE45" i="2" l="1"/>
  <c r="AQ45" i="3"/>
  <c r="C32" i="1"/>
  <c r="C12" i="1"/>
  <c r="C27" i="1"/>
  <c r="C15" i="1"/>
  <c r="C20" i="1"/>
  <c r="C29" i="1"/>
  <c r="C13" i="1"/>
  <c r="C28" i="1"/>
  <c r="C16" i="1"/>
  <c r="C6" i="1"/>
  <c r="C26" i="1"/>
  <c r="C17" i="1"/>
  <c r="C24" i="1"/>
  <c r="C8" i="1"/>
  <c r="C14" i="1"/>
  <c r="C19" i="1"/>
  <c r="C31" i="1"/>
  <c r="C30" i="1"/>
  <c r="C7" i="1"/>
  <c r="C23" i="1"/>
  <c r="C9" i="1"/>
  <c r="C11" i="1"/>
  <c r="C21" i="1"/>
  <c r="C25" i="1"/>
  <c r="C18" i="1"/>
  <c r="C10" i="1"/>
</calcChain>
</file>

<file path=xl/sharedStrings.xml><?xml version="1.0" encoding="utf-8"?>
<sst xmlns="http://schemas.openxmlformats.org/spreadsheetml/2006/main" count="4827" uniqueCount="954">
  <si>
    <t>Pohár VYSOČINY</t>
  </si>
  <si>
    <t xml:space="preserve">Body za </t>
  </si>
  <si>
    <t>CELKEM</t>
  </si>
  <si>
    <t xml:space="preserve">Poř. </t>
  </si>
  <si>
    <t>Oddíl</t>
  </si>
  <si>
    <t>HB Ostrov</t>
  </si>
  <si>
    <t>Polná</t>
  </si>
  <si>
    <t>Kamenice</t>
  </si>
  <si>
    <t>Jiskra HB</t>
  </si>
  <si>
    <t>SK Jihlava</t>
  </si>
  <si>
    <t>Škrdlovice</t>
  </si>
  <si>
    <t>Humpolec</t>
  </si>
  <si>
    <t>OST Rudíkov</t>
  </si>
  <si>
    <t>Rudíkov</t>
  </si>
  <si>
    <t>Přibyslav</t>
  </si>
  <si>
    <t>Stařeč</t>
  </si>
  <si>
    <t>Pelhřimov</t>
  </si>
  <si>
    <t>Lhotky</t>
  </si>
  <si>
    <t>Moravec</t>
  </si>
  <si>
    <t>Celkem</t>
  </si>
  <si>
    <t>Účast na turnajích podle oddílů:</t>
  </si>
  <si>
    <t>Pořadí</t>
  </si>
  <si>
    <t>Okres</t>
  </si>
  <si>
    <t>H.Brod</t>
  </si>
  <si>
    <t>Jihlava</t>
  </si>
  <si>
    <t>J.Humpolec</t>
  </si>
  <si>
    <t>Žďár</t>
  </si>
  <si>
    <t>V.Bíteš</t>
  </si>
  <si>
    <t>Třebíč</t>
  </si>
  <si>
    <t>Účast podle okresů:</t>
  </si>
  <si>
    <t>počet oddílů</t>
  </si>
  <si>
    <t>v %</t>
  </si>
  <si>
    <t>1.</t>
  </si>
  <si>
    <t>2.</t>
  </si>
  <si>
    <t>3.</t>
  </si>
  <si>
    <t>4.</t>
  </si>
  <si>
    <t>5.</t>
  </si>
  <si>
    <t>6.</t>
  </si>
  <si>
    <t>Luka n/J.</t>
  </si>
  <si>
    <t>7.</t>
  </si>
  <si>
    <t>8.</t>
  </si>
  <si>
    <t>Příjmení</t>
  </si>
  <si>
    <t>Jméno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</si>
  <si>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</si>
  <si>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</si>
  <si>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</si>
  <si>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</si>
  <si>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</si>
  <si>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</si>
  <si>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</si>
  <si>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</si>
  <si>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</si>
  <si>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</si>
  <si>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</si>
  <si>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</si>
  <si>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</si>
  <si>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</si>
  <si>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</si>
  <si>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</si>
  <si>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</si>
  <si>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</si>
  <si>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</si>
  <si>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</si>
  <si>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</si>
  <si>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</si>
  <si>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</si>
  <si>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Šimon</t>
  </si>
  <si>
    <t xml:space="preserve">Čuba </t>
  </si>
  <si>
    <t>Tobiáš</t>
  </si>
  <si>
    <t>Martinů</t>
  </si>
  <si>
    <t>Karolína</t>
  </si>
  <si>
    <t>Adam</t>
  </si>
  <si>
    <t>Ostrov HB</t>
  </si>
  <si>
    <t>Ranecký</t>
  </si>
  <si>
    <t>Jakub</t>
  </si>
  <si>
    <t>Kopečný</t>
  </si>
  <si>
    <t>Martin</t>
  </si>
  <si>
    <t>Filip</t>
  </si>
  <si>
    <t>Brož</t>
  </si>
  <si>
    <t>Pavel</t>
  </si>
  <si>
    <t>Zadina</t>
  </si>
  <si>
    <t>Beránek</t>
  </si>
  <si>
    <t>Vojtěch</t>
  </si>
  <si>
    <t>Štěpán</t>
  </si>
  <si>
    <t>Jan</t>
  </si>
  <si>
    <t>Machovec</t>
  </si>
  <si>
    <t>Hejkal</t>
  </si>
  <si>
    <t>Kamarádová</t>
  </si>
  <si>
    <t>Helena</t>
  </si>
  <si>
    <t>Mušková</t>
  </si>
  <si>
    <t>Agáta</t>
  </si>
  <si>
    <t>Ondřej</t>
  </si>
  <si>
    <t>Wagner</t>
  </si>
  <si>
    <t>Samuel</t>
  </si>
  <si>
    <t>Velká Bíteš</t>
  </si>
  <si>
    <t>Kubíček</t>
  </si>
  <si>
    <t>Petr</t>
  </si>
  <si>
    <t>Lokaj</t>
  </si>
  <si>
    <t>Matyáš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</si>
  <si>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</si>
  <si>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</si>
  <si>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</si>
  <si>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</si>
  <si>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</si>
  <si>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</si>
  <si>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</si>
  <si>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</si>
  <si>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</si>
  <si>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</si>
  <si>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</si>
  <si>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</si>
  <si>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</si>
  <si>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</si>
  <si>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Mička</t>
  </si>
  <si>
    <t>Matěj</t>
  </si>
  <si>
    <t>Anna</t>
  </si>
  <si>
    <t>Kryštof</t>
  </si>
  <si>
    <t>Mayer</t>
  </si>
  <si>
    <t>Nikolas</t>
  </si>
  <si>
    <t>Belko</t>
  </si>
  <si>
    <t>Evelína</t>
  </si>
  <si>
    <t>Široký</t>
  </si>
  <si>
    <t>Kunstar</t>
  </si>
  <si>
    <t>Ostrov H.Brod</t>
  </si>
  <si>
    <t>Bidochko</t>
  </si>
  <si>
    <t>Vladislav</t>
  </si>
  <si>
    <t>Muška</t>
  </si>
  <si>
    <t>Vožická</t>
  </si>
  <si>
    <t>Eliška</t>
  </si>
  <si>
    <t>Motáček</t>
  </si>
  <si>
    <t>Tomáš</t>
  </si>
  <si>
    <t>Rambousek</t>
  </si>
  <si>
    <t xml:space="preserve">Kamarád </t>
  </si>
  <si>
    <t>Jiskra H.Brod</t>
  </si>
  <si>
    <t>Janů</t>
  </si>
  <si>
    <t>Veronika</t>
  </si>
  <si>
    <t>Obořil</t>
  </si>
  <si>
    <t>Šrámek</t>
  </si>
  <si>
    <t>Radek</t>
  </si>
  <si>
    <t>Roll</t>
  </si>
  <si>
    <t>Marek</t>
  </si>
  <si>
    <t>Lukáš</t>
  </si>
  <si>
    <t>Doležal</t>
  </si>
  <si>
    <t>Antonín</t>
  </si>
  <si>
    <t>Kopečná</t>
  </si>
  <si>
    <t>Adéla</t>
  </si>
  <si>
    <t>David</t>
  </si>
  <si>
    <t>Dvořák</t>
  </si>
  <si>
    <t>Skořepa</t>
  </si>
  <si>
    <t>Patrik</t>
  </si>
  <si>
    <t>Farník</t>
  </si>
  <si>
    <t>Feitová</t>
  </si>
  <si>
    <t xml:space="preserve">Nikola </t>
  </si>
  <si>
    <t>Michal</t>
  </si>
  <si>
    <t xml:space="preserve">Kunc </t>
  </si>
  <si>
    <t>Hons</t>
  </si>
  <si>
    <t>Polák</t>
  </si>
  <si>
    <t>Kuncová</t>
  </si>
  <si>
    <t>Michaela</t>
  </si>
  <si>
    <t>Denis</t>
  </si>
  <si>
    <t>Sedmík</t>
  </si>
  <si>
    <t>Špaček</t>
  </si>
  <si>
    <t>Alžběta</t>
  </si>
  <si>
    <t>Trnka</t>
  </si>
  <si>
    <t>Chalupa</t>
  </si>
  <si>
    <t>Pohár VYSOČINY - jednotlivci U-11</t>
  </si>
  <si>
    <t>Pohár VYSOČINY - jednotlivci U-15</t>
  </si>
  <si>
    <t>Pohár VYSOČINY - jednotlivci U-13</t>
  </si>
  <si>
    <t>Spáčil</t>
  </si>
  <si>
    <t>Jiří</t>
  </si>
  <si>
    <t>Kobylková</t>
  </si>
  <si>
    <t>Nela</t>
  </si>
  <si>
    <t xml:space="preserve">Fiala </t>
  </si>
  <si>
    <t xml:space="preserve">Spáčilová </t>
  </si>
  <si>
    <t>Iveta</t>
  </si>
  <si>
    <t>Ludvík</t>
  </si>
  <si>
    <t>František</t>
  </si>
  <si>
    <t>Oliver</t>
  </si>
  <si>
    <t>Spáčilová</t>
  </si>
  <si>
    <t>Fiala</t>
  </si>
  <si>
    <t>Pěnča</t>
  </si>
  <si>
    <t xml:space="preserve">Josef </t>
  </si>
  <si>
    <t>Bárta</t>
  </si>
  <si>
    <t>Vranča</t>
  </si>
  <si>
    <t>Daniel</t>
  </si>
  <si>
    <t>Krula</t>
  </si>
  <si>
    <t>Účast</t>
  </si>
  <si>
    <t>Havlová</t>
  </si>
  <si>
    <t>Vacek</t>
  </si>
  <si>
    <t>Vilém</t>
  </si>
  <si>
    <t>Počet</t>
  </si>
  <si>
    <t>účastí</t>
  </si>
  <si>
    <t>Holub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</si>
  <si>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</si>
  <si>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</si>
  <si>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</si>
  <si>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</si>
  <si>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</si>
  <si>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</si>
  <si>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</si>
  <si>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</si>
  <si>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</si>
  <si>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</t>
  </si>
  <si>
    <t>2</t>
  </si>
  <si>
    <t>3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</si>
  <si>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</si>
  <si>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</si>
  <si>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</si>
  <si>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</si>
  <si>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</si>
  <si>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</si>
  <si>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</si>
  <si>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</si>
  <si>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</si>
  <si>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</si>
  <si>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</si>
  <si>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</si>
  <si>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</si>
  <si>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</si>
  <si>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</si>
  <si>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</si>
  <si>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</si>
  <si>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</si>
  <si>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</si>
  <si>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</si>
  <si>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</si>
  <si>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</si>
  <si>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</si>
  <si>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</si>
  <si>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</si>
  <si>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</si>
  <si>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</si>
  <si>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</si>
  <si>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</si>
  <si>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</si>
  <si>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</si>
  <si>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</si>
  <si>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</si>
  <si>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</si>
  <si>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</si>
  <si>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</si>
  <si>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</si>
  <si>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</si>
  <si>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</si>
  <si>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</si>
  <si>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</si>
  <si>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</si>
  <si>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</si>
  <si>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</si>
  <si>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</si>
  <si>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</si>
  <si>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</si>
  <si>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</si>
  <si>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</si>
  <si>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</si>
  <si>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</si>
  <si>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</si>
  <si>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</si>
  <si>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</si>
  <si>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</si>
  <si>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</si>
  <si>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</si>
  <si>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</si>
  <si>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</si>
  <si>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</si>
  <si>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</si>
  <si>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</si>
  <si>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</si>
  <si>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</si>
  <si>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</si>
  <si>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</si>
  <si>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</si>
  <si>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</si>
  <si>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</si>
  <si>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</si>
  <si>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</si>
  <si>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</si>
  <si>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</si>
  <si>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</si>
  <si>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</si>
  <si>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</si>
  <si>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</si>
  <si>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</si>
  <si>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</si>
  <si>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</si>
  <si>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</si>
  <si>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</si>
  <si>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</si>
  <si>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</si>
  <si>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</si>
  <si>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</si>
  <si>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</si>
  <si>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</si>
  <si>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</si>
  <si>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</si>
  <si>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</si>
  <si>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</si>
  <si>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</si>
  <si>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</si>
  <si>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</si>
  <si>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</si>
  <si>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</si>
  <si>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</si>
  <si>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</si>
  <si>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</si>
  <si>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</si>
  <si>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</si>
  <si>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</si>
  <si>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</si>
  <si>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</si>
  <si>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</si>
  <si>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</si>
  <si>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</si>
  <si>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</si>
  <si>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</si>
  <si>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</si>
  <si>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</si>
  <si>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</si>
  <si>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</si>
  <si>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</si>
  <si>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</si>
  <si>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</si>
  <si>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</si>
  <si>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</si>
  <si>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</si>
  <si>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</si>
  <si>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</si>
  <si>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</si>
  <si>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</si>
  <si>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</si>
  <si>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</si>
  <si>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</si>
  <si>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</si>
  <si>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</si>
  <si>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</si>
  <si>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</si>
  <si>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</si>
  <si>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</si>
  <si>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</si>
  <si>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</si>
  <si>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</si>
  <si>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Studnička</t>
  </si>
  <si>
    <t>46.</t>
  </si>
  <si>
    <t>47.</t>
  </si>
  <si>
    <t>48.</t>
  </si>
  <si>
    <t>49.</t>
  </si>
  <si>
    <t>50.</t>
  </si>
  <si>
    <t>51.</t>
  </si>
  <si>
    <t>52.</t>
  </si>
  <si>
    <t>R.nar.</t>
  </si>
  <si>
    <t>151</t>
  </si>
  <si>
    <t>152</t>
  </si>
  <si>
    <t>153</t>
  </si>
  <si>
    <t>celem</t>
  </si>
  <si>
    <t xml:space="preserve">  B 11</t>
  </si>
  <si>
    <t>A 11</t>
  </si>
  <si>
    <t>A  13</t>
  </si>
  <si>
    <t>A 17,19</t>
  </si>
  <si>
    <t>A  15</t>
  </si>
  <si>
    <t>A17,19</t>
  </si>
  <si>
    <t>Fikar</t>
  </si>
  <si>
    <t>Jindřich</t>
  </si>
  <si>
    <t>154</t>
  </si>
  <si>
    <t>155</t>
  </si>
  <si>
    <t>156</t>
  </si>
  <si>
    <t>157</t>
  </si>
  <si>
    <t>158</t>
  </si>
  <si>
    <t>159</t>
  </si>
  <si>
    <t>53.</t>
  </si>
  <si>
    <t>54.</t>
  </si>
  <si>
    <t>55.</t>
  </si>
  <si>
    <t xml:space="preserve">Bártová </t>
  </si>
  <si>
    <t>Julie</t>
  </si>
  <si>
    <t>Zobačová</t>
  </si>
  <si>
    <t>Plašil</t>
  </si>
  <si>
    <t>Václav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</si>
  <si>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</si>
  <si>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</si>
  <si>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</si>
  <si>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</si>
  <si>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</si>
  <si>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</si>
  <si>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</si>
  <si>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</si>
  <si>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</si>
  <si>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Bystřice n/P.</t>
  </si>
  <si>
    <t>Bystřice nad P.</t>
  </si>
  <si>
    <t>56.</t>
  </si>
  <si>
    <t>57.</t>
  </si>
  <si>
    <t>58.</t>
  </si>
  <si>
    <t>celkem</t>
  </si>
  <si>
    <t xml:space="preserve">Body     </t>
  </si>
  <si>
    <t xml:space="preserve"> celkem</t>
  </si>
  <si>
    <t>účast  body</t>
  </si>
  <si>
    <t>Poř.</t>
  </si>
  <si>
    <t>Počet účastí</t>
  </si>
  <si>
    <t>Nížkov</t>
  </si>
  <si>
    <t>Koudelková</t>
  </si>
  <si>
    <t>Maštera</t>
  </si>
  <si>
    <t>59.</t>
  </si>
  <si>
    <t>60.</t>
  </si>
  <si>
    <t>Kašpárek</t>
  </si>
  <si>
    <t>Benjamin</t>
  </si>
  <si>
    <t>169</t>
  </si>
  <si>
    <t>170</t>
  </si>
  <si>
    <t>171</t>
  </si>
  <si>
    <t>172</t>
  </si>
  <si>
    <t>173</t>
  </si>
  <si>
    <t>174</t>
  </si>
  <si>
    <t>Liška</t>
  </si>
  <si>
    <t>Kubík</t>
  </si>
  <si>
    <t>Žďár n/S.</t>
  </si>
  <si>
    <t xml:space="preserve">Liška 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</si>
  <si>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</si>
  <si>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</si>
  <si>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</si>
  <si>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</si>
  <si>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</si>
  <si>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</si>
  <si>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</si>
  <si>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</si>
  <si>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</si>
  <si>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Doseděl</t>
  </si>
  <si>
    <t>61.</t>
  </si>
  <si>
    <t>62.</t>
  </si>
  <si>
    <t>63.</t>
  </si>
  <si>
    <t>64.</t>
  </si>
  <si>
    <t>65.</t>
  </si>
  <si>
    <t>Štancl</t>
  </si>
  <si>
    <t>Maxim</t>
  </si>
  <si>
    <t xml:space="preserve">Kozderka 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</si>
  <si>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</si>
  <si>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</si>
  <si>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</si>
  <si>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</si>
  <si>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</si>
  <si>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</si>
  <si>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</si>
  <si>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</si>
  <si>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</si>
  <si>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</si>
  <si>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</si>
  <si>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66.</t>
  </si>
  <si>
    <t>67.</t>
  </si>
  <si>
    <t>Hovorková</t>
  </si>
  <si>
    <t>Natálie</t>
  </si>
  <si>
    <t>Získal</t>
  </si>
  <si>
    <t>Rok nar.</t>
  </si>
  <si>
    <t xml:space="preserve">Sýkora 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</si>
  <si>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</si>
  <si>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</si>
  <si>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</si>
  <si>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</si>
  <si>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</si>
  <si>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</si>
  <si>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</si>
  <si>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</si>
  <si>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</si>
  <si>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</si>
  <si>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</si>
  <si>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</si>
  <si>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Účast na turnaji</t>
  </si>
  <si>
    <t>Bystřice n/P</t>
  </si>
  <si>
    <t>Radim</t>
  </si>
  <si>
    <t>210</t>
  </si>
  <si>
    <t>211</t>
  </si>
  <si>
    <t>212</t>
  </si>
  <si>
    <t>213</t>
  </si>
  <si>
    <t xml:space="preserve">Růžička </t>
  </si>
  <si>
    <t>Růžička</t>
  </si>
  <si>
    <t>Rok. nar.</t>
  </si>
  <si>
    <t>Celk.</t>
  </si>
  <si>
    <t>Šmolovy</t>
  </si>
  <si>
    <t>Wasserbauer</t>
  </si>
  <si>
    <t>Kvido</t>
  </si>
  <si>
    <t xml:space="preserve">Max </t>
  </si>
  <si>
    <t>Telč</t>
  </si>
  <si>
    <t>Švantner</t>
  </si>
  <si>
    <t>Rohová</t>
  </si>
  <si>
    <t>Šlmolovy</t>
  </si>
  <si>
    <t>Panská</t>
  </si>
  <si>
    <t>Rytych</t>
  </si>
  <si>
    <t>Světlá n/S.</t>
  </si>
  <si>
    <t>Šmídová</t>
  </si>
  <si>
    <t>Zatočil</t>
  </si>
  <si>
    <t>Rejnek</t>
  </si>
  <si>
    <t>Mikuláš</t>
  </si>
  <si>
    <t xml:space="preserve">Růžičková </t>
  </si>
  <si>
    <t>Beran</t>
  </si>
  <si>
    <t xml:space="preserve">Šmíd </t>
  </si>
  <si>
    <t>Světlá nad S.</t>
  </si>
  <si>
    <t>Velké Meziříčí</t>
  </si>
  <si>
    <t>Buk</t>
  </si>
  <si>
    <t>Klímová</t>
  </si>
  <si>
    <t>Sabina</t>
  </si>
  <si>
    <t>Buková</t>
  </si>
  <si>
    <t xml:space="preserve">Lacina </t>
  </si>
  <si>
    <t>Tadeáš</t>
  </si>
  <si>
    <t>Pařil</t>
  </si>
  <si>
    <t>Max</t>
  </si>
  <si>
    <t xml:space="preserve">Klímová </t>
  </si>
  <si>
    <t>Světlá nad Sáz.</t>
  </si>
  <si>
    <t>Růžičková</t>
  </si>
  <si>
    <t>Šmíd</t>
  </si>
  <si>
    <t>Musilová</t>
  </si>
  <si>
    <t>Stříbrné Hory</t>
  </si>
  <si>
    <t>Sankot</t>
  </si>
  <si>
    <t>Špejtek</t>
  </si>
  <si>
    <t>Kozlík</t>
  </si>
  <si>
    <t>Štěpánek</t>
  </si>
  <si>
    <t xml:space="preserve">Špejtek </t>
  </si>
  <si>
    <t>184</t>
  </si>
  <si>
    <t>186</t>
  </si>
  <si>
    <t>účast    x 10</t>
  </si>
  <si>
    <t>Pejchal</t>
  </si>
  <si>
    <t>V.Meziříčí</t>
  </si>
  <si>
    <t>Koch</t>
  </si>
  <si>
    <t xml:space="preserve">Plocek </t>
  </si>
  <si>
    <t>Kozderka</t>
  </si>
  <si>
    <t>OREL Jihlava</t>
  </si>
  <si>
    <t>Kohoutová</t>
  </si>
  <si>
    <t>Pavla</t>
  </si>
  <si>
    <t>Barzak</t>
  </si>
  <si>
    <t>Adelína</t>
  </si>
  <si>
    <t>Přikrylová</t>
  </si>
  <si>
    <t>Marie</t>
  </si>
  <si>
    <t>Ira</t>
  </si>
  <si>
    <t>Plocek</t>
  </si>
  <si>
    <t>Koten</t>
  </si>
  <si>
    <t>Pacov</t>
  </si>
  <si>
    <t>Reg.</t>
  </si>
  <si>
    <t>R</t>
  </si>
  <si>
    <t>N</t>
  </si>
  <si>
    <t>Paulíček</t>
  </si>
  <si>
    <t>Kadlecová</t>
  </si>
  <si>
    <t>Tretiak</t>
  </si>
  <si>
    <t>Zuzana</t>
  </si>
  <si>
    <t xml:space="preserve">Široká </t>
  </si>
  <si>
    <t>Chmelíčková</t>
  </si>
  <si>
    <t>Kudrna</t>
  </si>
  <si>
    <t xml:space="preserve">Kudrna </t>
  </si>
  <si>
    <t xml:space="preserve">Stránský </t>
  </si>
  <si>
    <t>Gabriela</t>
  </si>
  <si>
    <t>Michael</t>
  </si>
  <si>
    <t>Jozl</t>
  </si>
  <si>
    <t>Jonáš</t>
  </si>
  <si>
    <t>Turnaj číslo:</t>
  </si>
  <si>
    <t xml:space="preserve">  B 15</t>
  </si>
  <si>
    <t>Humpolec      14.12.</t>
  </si>
  <si>
    <t xml:space="preserve">Svoboda </t>
  </si>
  <si>
    <t>Kazda</t>
  </si>
  <si>
    <t xml:space="preserve">Kazda </t>
  </si>
  <si>
    <t>Klimeš</t>
  </si>
  <si>
    <t>R  N</t>
  </si>
  <si>
    <t>R   N</t>
  </si>
  <si>
    <t xml:space="preserve">R   </t>
  </si>
  <si>
    <t>R       N</t>
  </si>
  <si>
    <t>Lavička</t>
  </si>
  <si>
    <t xml:space="preserve">Chmelíčková </t>
  </si>
  <si>
    <t>číslo turnaje</t>
  </si>
  <si>
    <t>Pohár VYSOČINY - všichni hráči</t>
  </si>
  <si>
    <t>Šilhán</t>
  </si>
  <si>
    <t>Nečesánek</t>
  </si>
  <si>
    <t>Benc</t>
  </si>
  <si>
    <t>Matouš</t>
  </si>
  <si>
    <t>Miřácký</t>
  </si>
  <si>
    <t>Pavlíček</t>
  </si>
  <si>
    <t xml:space="preserve">Miřácký </t>
  </si>
  <si>
    <t>Lacina</t>
  </si>
  <si>
    <t>Široká</t>
  </si>
  <si>
    <t>Šillhán</t>
  </si>
  <si>
    <t>Světlá n/ S.</t>
  </si>
  <si>
    <t>Dočkal</t>
  </si>
  <si>
    <t>Kučírek</t>
  </si>
  <si>
    <t>Svoboda</t>
  </si>
  <si>
    <t>registrovaní hráči</t>
  </si>
  <si>
    <t xml:space="preserve">N </t>
  </si>
  <si>
    <t>Neregistrovaní hráči</t>
  </si>
  <si>
    <t>Jonatán</t>
  </si>
  <si>
    <t xml:space="preserve">Musilová </t>
  </si>
  <si>
    <t>Jakl</t>
  </si>
  <si>
    <t>Fryšonc</t>
  </si>
  <si>
    <t>68.</t>
  </si>
  <si>
    <t>Piskačová</t>
  </si>
  <si>
    <t>Nelli</t>
  </si>
  <si>
    <t>69.</t>
  </si>
  <si>
    <t>70.</t>
  </si>
  <si>
    <t>71.</t>
  </si>
  <si>
    <t>72.</t>
  </si>
  <si>
    <t>73.</t>
  </si>
  <si>
    <t>74.</t>
  </si>
  <si>
    <t>75.</t>
  </si>
  <si>
    <t>76.</t>
  </si>
  <si>
    <t>Čuba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</si>
  <si>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</si>
  <si>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</si>
  <si>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</si>
  <si>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</si>
  <si>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</si>
  <si>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</si>
  <si>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</si>
  <si>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</si>
  <si>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</si>
  <si>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</si>
  <si>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</si>
  <si>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</si>
  <si>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</si>
  <si>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</si>
  <si>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</si>
  <si>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Zhoř</t>
  </si>
  <si>
    <t>Fedaskoví</t>
  </si>
  <si>
    <t>Vanessa</t>
  </si>
  <si>
    <t>Padělek</t>
  </si>
  <si>
    <t>Tkáč</t>
  </si>
  <si>
    <t>Hensley</t>
  </si>
  <si>
    <t>Thea</t>
  </si>
  <si>
    <t>Vítek</t>
  </si>
  <si>
    <t>Suk</t>
  </si>
  <si>
    <t>Holcman</t>
  </si>
  <si>
    <t>Ryšavá</t>
  </si>
  <si>
    <t>Černý</t>
  </si>
  <si>
    <t>Brom</t>
  </si>
  <si>
    <t>Dorian</t>
  </si>
  <si>
    <t>Jílek</t>
  </si>
  <si>
    <t>Špendlíček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</si>
  <si>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</si>
  <si>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</si>
  <si>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</si>
  <si>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</si>
  <si>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</si>
  <si>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</si>
  <si>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</si>
  <si>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</si>
  <si>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</si>
  <si>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</si>
  <si>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</si>
  <si>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</si>
  <si>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</si>
  <si>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</si>
  <si>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</si>
  <si>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Polnlá</t>
  </si>
  <si>
    <t>Fedasková</t>
  </si>
  <si>
    <t>Denisa</t>
  </si>
  <si>
    <t>Prokop</t>
  </si>
  <si>
    <t>Pospíšil</t>
  </si>
  <si>
    <t>Kamarád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</si>
  <si>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</si>
  <si>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</si>
  <si>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</si>
  <si>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</si>
  <si>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</si>
  <si>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</si>
  <si>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</si>
  <si>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</si>
  <si>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</si>
  <si>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</si>
  <si>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</si>
  <si>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Chotěboř</t>
  </si>
  <si>
    <t>Orel Jihlava</t>
  </si>
  <si>
    <t>Damborský</t>
  </si>
  <si>
    <t>Kamil</t>
  </si>
  <si>
    <t>Jelínek</t>
  </si>
  <si>
    <t>Aleš</t>
  </si>
  <si>
    <t>Holenda</t>
  </si>
  <si>
    <t>Bartáková</t>
  </si>
  <si>
    <t>Piáček</t>
  </si>
  <si>
    <t>Kročák</t>
  </si>
  <si>
    <t>Jun</t>
  </si>
  <si>
    <t>Rostislav</t>
  </si>
  <si>
    <t>Hubáček</t>
  </si>
  <si>
    <t>Krupička</t>
  </si>
  <si>
    <t>Novotná</t>
  </si>
  <si>
    <t>Johana</t>
  </si>
  <si>
    <t>Gabina</t>
  </si>
  <si>
    <t xml:space="preserve">Jun </t>
  </si>
  <si>
    <t>Stehno</t>
  </si>
  <si>
    <t>Adelina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</si>
  <si>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</si>
  <si>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</si>
  <si>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</si>
  <si>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</si>
  <si>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</si>
  <si>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</si>
  <si>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</si>
  <si>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</si>
  <si>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</si>
  <si>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</si>
  <si>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</si>
  <si>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</si>
  <si>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</si>
  <si>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</si>
  <si>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</si>
  <si>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</si>
  <si>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</si>
  <si>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 xml:space="preserve">Damborský </t>
  </si>
  <si>
    <t>Gábina</t>
  </si>
  <si>
    <t xml:space="preserve">Novotná </t>
  </si>
  <si>
    <t xml:space="preserve">Štěpán 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</si>
  <si>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</si>
  <si>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</si>
  <si>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</si>
  <si>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</si>
  <si>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</si>
  <si>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</si>
  <si>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</si>
  <si>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</si>
  <si>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</si>
  <si>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</si>
  <si>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Světlá n/Sáz.</t>
  </si>
  <si>
    <t>Vel.  Bíteš    11.1.</t>
  </si>
  <si>
    <t>Vel. Bíteš  11.1.</t>
  </si>
  <si>
    <t>Havl.  Brod  26.1.</t>
  </si>
  <si>
    <t>Polná   2.2.</t>
  </si>
  <si>
    <t>Polná  8.2..</t>
  </si>
  <si>
    <t>Polná  8.2.</t>
  </si>
  <si>
    <t>Vel.  Mez.  23.2..</t>
  </si>
  <si>
    <t>Vel.  Mez.   23.2.</t>
  </si>
  <si>
    <t>BnP  15.3.</t>
  </si>
  <si>
    <t>Polná  22.3.</t>
  </si>
  <si>
    <t>Jihlava    29.3.</t>
  </si>
  <si>
    <t>KP j.  15</t>
  </si>
  <si>
    <t>Jihlava  5.4.</t>
  </si>
  <si>
    <t>KP j .  13</t>
  </si>
  <si>
    <t>Humpolec  12.4.</t>
  </si>
  <si>
    <t>KP j.  19</t>
  </si>
  <si>
    <t>Vel.  Mez. 19.4.</t>
  </si>
  <si>
    <t>KP j.  17</t>
  </si>
  <si>
    <t>Polná  27.4.</t>
  </si>
  <si>
    <t>KPdr.  19</t>
  </si>
  <si>
    <t>KPdr.  15</t>
  </si>
  <si>
    <t>TOP 16 U 13</t>
  </si>
  <si>
    <t>Humpolec  17.5.</t>
  </si>
  <si>
    <t>TOP 16  U 15</t>
  </si>
  <si>
    <t>TOP 16   U 11</t>
  </si>
  <si>
    <t>Bysř. n/P.  31.5.</t>
  </si>
  <si>
    <t>TOP 16  U 17,19</t>
  </si>
  <si>
    <t>Bystř.  n/P.   31.5.</t>
  </si>
  <si>
    <t>Pohár VYSOČINY - jednotlivci U-17,19</t>
  </si>
  <si>
    <t>Izabela</t>
  </si>
  <si>
    <t>Adámek</t>
  </si>
  <si>
    <t>145.</t>
  </si>
  <si>
    <t>146.</t>
  </si>
  <si>
    <t>147.</t>
  </si>
  <si>
    <t>148.</t>
  </si>
  <si>
    <t xml:space="preserve">Šumšálová </t>
  </si>
  <si>
    <t>Pelhř. 19.1.</t>
  </si>
  <si>
    <t>Schabský</t>
  </si>
  <si>
    <t xml:space="preserve">Liu Gaole </t>
  </si>
  <si>
    <t>Honza</t>
  </si>
  <si>
    <t>149.</t>
  </si>
  <si>
    <t>150.</t>
  </si>
  <si>
    <t>151.</t>
  </si>
  <si>
    <t>152.</t>
  </si>
  <si>
    <t>Liu Gaole</t>
  </si>
  <si>
    <t>Říhová</t>
  </si>
  <si>
    <t>Viktorie</t>
  </si>
  <si>
    <t>153.</t>
  </si>
  <si>
    <t>154.</t>
  </si>
  <si>
    <t>Cejpek</t>
  </si>
  <si>
    <t xml:space="preserve">Sobotková </t>
  </si>
  <si>
    <t>Jelínková</t>
  </si>
  <si>
    <t xml:space="preserve">Šlechtický </t>
  </si>
  <si>
    <t>Dukovany</t>
  </si>
  <si>
    <t>Novák</t>
  </si>
  <si>
    <t>Příseka</t>
  </si>
  <si>
    <t>Pojer</t>
  </si>
  <si>
    <t>Dan</t>
  </si>
  <si>
    <t>Šlechtický</t>
  </si>
  <si>
    <t>Vanesa</t>
  </si>
  <si>
    <t>Maziy</t>
  </si>
  <si>
    <t>Timur</t>
  </si>
  <si>
    <t>Štol</t>
  </si>
  <si>
    <t>Vybíralová</t>
  </si>
  <si>
    <t>Lucie</t>
  </si>
  <si>
    <t>Sobotková</t>
  </si>
  <si>
    <t>Cviková</t>
  </si>
  <si>
    <t>Tymchuk</t>
  </si>
  <si>
    <t>Liubov</t>
  </si>
  <si>
    <t>Lipový</t>
  </si>
  <si>
    <t>Hlavsa</t>
  </si>
  <si>
    <t>Kokojan</t>
  </si>
  <si>
    <t>Jáchim</t>
  </si>
  <si>
    <t>Balada</t>
  </si>
  <si>
    <t>Ljubov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</si>
  <si>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</si>
  <si>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</si>
  <si>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</si>
  <si>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</si>
  <si>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</si>
  <si>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</si>
  <si>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</si>
  <si>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</si>
  <si>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</si>
  <si>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</si>
  <si>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</si>
  <si>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</si>
  <si>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</si>
  <si>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</si>
  <si>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</si>
  <si>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</si>
  <si>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</si>
  <si>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</si>
  <si>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</si>
  <si>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 xml:space="preserve">Balada </t>
  </si>
  <si>
    <t>Krátký</t>
  </si>
  <si>
    <t>174.</t>
  </si>
  <si>
    <t>Trávníčková</t>
  </si>
  <si>
    <t>Kateřina</t>
  </si>
  <si>
    <t>KCTM</t>
  </si>
  <si>
    <t>Masopustová</t>
  </si>
  <si>
    <t>Poláková</t>
  </si>
  <si>
    <t>Chroustovský</t>
  </si>
  <si>
    <t>Chroustovská</t>
  </si>
  <si>
    <t>body  celkem</t>
  </si>
  <si>
    <t>BOB Team Třebíč</t>
  </si>
  <si>
    <t>BOB T.Třebíč</t>
  </si>
  <si>
    <t>Jakš</t>
  </si>
  <si>
    <t>Roman</t>
  </si>
  <si>
    <t>Hos</t>
  </si>
  <si>
    <t>Nousek</t>
  </si>
  <si>
    <t>Třebíč BOB Team</t>
  </si>
  <si>
    <t>Žampa</t>
  </si>
  <si>
    <t>Paclík</t>
  </si>
  <si>
    <t>Stránský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</si>
  <si>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</si>
  <si>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</si>
  <si>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</si>
  <si>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</si>
  <si>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</si>
  <si>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</si>
  <si>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</si>
  <si>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</si>
  <si>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</si>
  <si>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Tretjak</t>
  </si>
  <si>
    <t>Matvij</t>
  </si>
  <si>
    <t xml:space="preserve">Vranča </t>
  </si>
  <si>
    <t>Lišková</t>
  </si>
  <si>
    <t>Havlíčková</t>
  </si>
  <si>
    <t>body za účast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</si>
  <si>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</si>
  <si>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</si>
  <si>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</si>
  <si>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</si>
  <si>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</si>
  <si>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</si>
  <si>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</si>
  <si>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</si>
  <si>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</si>
  <si>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</si>
  <si>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</si>
  <si>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</si>
  <si>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</si>
  <si>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</si>
  <si>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</si>
  <si>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</si>
  <si>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</si>
  <si>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Nechvátal</t>
  </si>
  <si>
    <t>Kunc</t>
  </si>
  <si>
    <t>201.</t>
  </si>
  <si>
    <t>202.</t>
  </si>
  <si>
    <t>203.</t>
  </si>
  <si>
    <t>204.</t>
  </si>
  <si>
    <t>Jihlava  3.5.</t>
  </si>
  <si>
    <t xml:space="preserve">Vel.  Bíteš 10.5. </t>
  </si>
  <si>
    <t>Havl.  Brod 24.5.</t>
  </si>
  <si>
    <t>Sýkora</t>
  </si>
  <si>
    <t>Vejtasa</t>
  </si>
  <si>
    <t>Milan</t>
  </si>
  <si>
    <t>Matvyij</t>
  </si>
  <si>
    <t>Třešť</t>
  </si>
  <si>
    <t>Zabloudil</t>
  </si>
  <si>
    <t>2025/2026</t>
  </si>
  <si>
    <t>2.8.   2025.</t>
  </si>
  <si>
    <t>3.8. 2025.</t>
  </si>
  <si>
    <t>28.8.   2025.</t>
  </si>
  <si>
    <t>29.8.   2025.</t>
  </si>
  <si>
    <t>28.10.   2025.</t>
  </si>
  <si>
    <t>OREL Kněžice</t>
  </si>
  <si>
    <t xml:space="preserve">Martínek </t>
  </si>
  <si>
    <t>Jáchym</t>
  </si>
  <si>
    <t>Hrůza</t>
  </si>
  <si>
    <t>Orel Kněžice</t>
  </si>
  <si>
    <t>Poná 13.9.</t>
  </si>
  <si>
    <t xml:space="preserve">  B 13</t>
  </si>
  <si>
    <t>A 15</t>
  </si>
  <si>
    <t>Vel.  Mez.  21.9.</t>
  </si>
  <si>
    <t>Humpolec 27.9.</t>
  </si>
  <si>
    <t>Pelhřimov 11.10.</t>
  </si>
  <si>
    <t>Štoky   19.10.</t>
  </si>
  <si>
    <t>Vel.   Mez.  25.10.</t>
  </si>
  <si>
    <t xml:space="preserve"> A 15</t>
  </si>
  <si>
    <t>Štoky 16.11.</t>
  </si>
  <si>
    <t>Hrotovice 22.11.</t>
  </si>
  <si>
    <t>Velká  Bíteš 13.12.</t>
  </si>
  <si>
    <t>Jihlava 13.12.</t>
  </si>
  <si>
    <t>Pelhřimov  14.12.</t>
  </si>
  <si>
    <t>Velká Bíteš  28.11.</t>
  </si>
  <si>
    <t>Velká Bíteš 28.11.</t>
  </si>
  <si>
    <t>Poná 26.10.</t>
  </si>
  <si>
    <t>Drtina</t>
  </si>
  <si>
    <t xml:space="preserve">Jednota </t>
  </si>
  <si>
    <t>Duben</t>
  </si>
  <si>
    <t>Bystřice n.P.</t>
  </si>
  <si>
    <t>Kristýna</t>
  </si>
  <si>
    <t>Náplavová</t>
  </si>
  <si>
    <t>Amálie</t>
  </si>
  <si>
    <t>Prnka</t>
  </si>
  <si>
    <t>Elza</t>
  </si>
  <si>
    <t xml:space="preserve">Wasserbauerová </t>
  </si>
  <si>
    <t>Němec</t>
  </si>
  <si>
    <t>Achilleas</t>
  </si>
  <si>
    <t xml:space="preserve"> </t>
  </si>
  <si>
    <t>Jednota</t>
  </si>
  <si>
    <t>Wasserbauerová</t>
  </si>
  <si>
    <t>Prkna</t>
  </si>
  <si>
    <t xml:space="preserve">Amálie </t>
  </si>
  <si>
    <t>Matvej</t>
  </si>
  <si>
    <t xml:space="preserve">Novotný </t>
  </si>
  <si>
    <t>Kolářová</t>
  </si>
  <si>
    <t>Linda</t>
  </si>
  <si>
    <t>Podnecký</t>
  </si>
  <si>
    <t>Luboš</t>
  </si>
  <si>
    <t>DDM Třebíč</t>
  </si>
  <si>
    <t>Pochop</t>
  </si>
  <si>
    <t xml:space="preserve">Hovorková </t>
  </si>
  <si>
    <t>body za účast na BTM</t>
  </si>
  <si>
    <t>dosažené body na BTM</t>
  </si>
  <si>
    <t>body do PV</t>
  </si>
  <si>
    <t xml:space="preserve"> účast na KCTM</t>
  </si>
  <si>
    <t>na BTM</t>
  </si>
  <si>
    <t>214</t>
  </si>
  <si>
    <t>215</t>
  </si>
  <si>
    <t>216</t>
  </si>
  <si>
    <t>217</t>
  </si>
  <si>
    <t>218</t>
  </si>
  <si>
    <t>219</t>
  </si>
  <si>
    <t>220</t>
  </si>
  <si>
    <t>221</t>
  </si>
  <si>
    <t>Pohár VYSOČINY - oddíly - jednotlivci 2025 - 2026</t>
  </si>
  <si>
    <t>77</t>
  </si>
  <si>
    <t>Účast na KCTM 2025 - 2026</t>
  </si>
  <si>
    <t xml:space="preserve">Špendlíček </t>
  </si>
  <si>
    <t>Martinek</t>
  </si>
  <si>
    <t xml:space="preserve">Hos </t>
  </si>
  <si>
    <t>r.n.</t>
  </si>
  <si>
    <t>Kučerák</t>
  </si>
  <si>
    <t>Magdaléna</t>
  </si>
  <si>
    <t>Paseka</t>
  </si>
  <si>
    <t>Štanclová</t>
  </si>
  <si>
    <t>Tereza</t>
  </si>
  <si>
    <t>Magdalena</t>
  </si>
  <si>
    <t>matyáš</t>
  </si>
  <si>
    <t>Velká Bíteš  28.9.</t>
  </si>
  <si>
    <t>Velká Bíteš 28.9.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</si>
</sst>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7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scheme val="minor"/>
    </font>
    <font>
      <sz val="8"/>
      <color theme="1"/>
      <name val="Arial"/>
      <family val="2"/>
      <charset val="238"/>
    </font>
    <font>
      <sz val="12"/>
      <name val="Arial"/>
      <family val="2"/>
      <charset val="238"/>
    </font>
    <font>
      <sz val="8"/>
      <name val="Calibri"/>
      <family val="2"/>
      <scheme val="minor"/>
    </font>
    <font>
      <b/>
      <sz val="9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4"/>
      <name val="Arial"/>
      <family val="2"/>
      <charset val="238"/>
    </font>
    <font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76E3FF"/>
        <bgColor indexed="64"/>
      </patternFill>
    </fill>
    <fill>
      <patternFill patternType="solid">
        <fgColor rgb="FFC189F7"/>
        <bgColor indexed="64"/>
      </patternFill>
    </fill>
    <fill>
      <patternFill patternType="solid">
        <fgColor rgb="FFF6C3FF"/>
        <bgColor indexed="64"/>
      </patternFill>
    </fill>
    <fill>
      <patternFill patternType="solid">
        <fgColor rgb="FFFF7474"/>
        <bgColor indexed="64"/>
      </patternFill>
    </fill>
    <fill>
      <patternFill patternType="solid">
        <fgColor rgb="FF7CEB99"/>
        <bgColor indexed="64"/>
      </patternFill>
    </fill>
    <fill>
      <patternFill patternType="solid">
        <fgColor rgb="FFFFCE3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2" tint="-0.249977111117893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5" fillId="0" borderId="0"/>
    <xf numFmtId="0" fontId="4" fillId="0" borderId="0"/>
  </cellStyleXfs>
  <cellXfs count="184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2" borderId="2" xfId="0" applyFont="1" applyFill="1" applyBorder="1" applyAlignment="1">
      <alignment horizontal="center"/>
    </xf>
    <xf numFmtId="0" fontId="2" fillId="2" borderId="5" xfId="0" applyFont="1" applyFill="1" applyBorder="1"/>
    <xf numFmtId="0" fontId="0" fillId="2" borderId="0" xfId="0" applyFill="1" applyAlignment="1">
      <alignment horizontal="center"/>
    </xf>
    <xf numFmtId="0" fontId="0" fillId="0" borderId="0" xfId="0" applyAlignment="1">
      <alignment horizontal="center"/>
    </xf>
    <xf numFmtId="0" fontId="10" fillId="3" borderId="25" xfId="3" applyFont="1" applyFill="1" applyBorder="1" applyAlignment="1">
      <alignment horizontal="center" vertical="center"/>
    </xf>
    <xf numFmtId="0" fontId="10" fillId="6" borderId="25" xfId="2" applyFont="1" applyFill="1" applyBorder="1" applyAlignment="1">
      <alignment horizontal="center"/>
    </xf>
    <xf numFmtId="0" fontId="11" fillId="0" borderId="0" xfId="0" applyFont="1"/>
    <xf numFmtId="49" fontId="4" fillId="2" borderId="0" xfId="2" applyNumberFormat="1" applyFill="1"/>
    <xf numFmtId="0" fontId="7" fillId="2" borderId="0" xfId="0" applyFont="1" applyFill="1"/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2" fillId="2" borderId="49" xfId="0" applyFont="1" applyFill="1" applyBorder="1"/>
    <xf numFmtId="0" fontId="6" fillId="2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7" fillId="2" borderId="0" xfId="0" applyFont="1" applyFill="1" applyAlignment="1">
      <alignment horizontal="center"/>
    </xf>
    <xf numFmtId="0" fontId="12" fillId="2" borderId="20" xfId="0" applyFont="1" applyFill="1" applyBorder="1" applyAlignment="1">
      <alignment horizontal="center"/>
    </xf>
    <xf numFmtId="0" fontId="10" fillId="4" borderId="23" xfId="1" applyFont="1" applyFill="1" applyBorder="1" applyAlignment="1">
      <alignment horizontal="center"/>
    </xf>
    <xf numFmtId="49" fontId="4" fillId="3" borderId="9" xfId="3" applyNumberFormat="1" applyFont="1" applyFill="1" applyBorder="1" applyAlignment="1">
      <alignment horizontal="left" vertical="center"/>
    </xf>
    <xf numFmtId="0" fontId="10" fillId="7" borderId="32" xfId="2" applyFont="1" applyFill="1" applyBorder="1" applyAlignment="1">
      <alignment horizontal="center"/>
    </xf>
    <xf numFmtId="49" fontId="18" fillId="4" borderId="22" xfId="1" applyNumberFormat="1" applyFont="1" applyFill="1" applyBorder="1"/>
    <xf numFmtId="49" fontId="18" fillId="3" borderId="24" xfId="2" applyNumberFormat="1" applyFont="1" applyFill="1" applyBorder="1" applyAlignment="1">
      <alignment horizontal="left"/>
    </xf>
    <xf numFmtId="49" fontId="18" fillId="4" borderId="24" xfId="2" applyNumberFormat="1" applyFont="1" applyFill="1" applyBorder="1" applyAlignment="1">
      <alignment horizontal="left"/>
    </xf>
    <xf numFmtId="49" fontId="18" fillId="3" borderId="24" xfId="3" applyNumberFormat="1" applyFont="1" applyFill="1" applyBorder="1" applyAlignment="1">
      <alignment horizontal="left" vertical="center"/>
    </xf>
    <xf numFmtId="49" fontId="18" fillId="6" borderId="24" xfId="2" applyNumberFormat="1" applyFont="1" applyFill="1" applyBorder="1"/>
    <xf numFmtId="49" fontId="18" fillId="7" borderId="24" xfId="2" applyNumberFormat="1" applyFont="1" applyFill="1" applyBorder="1"/>
    <xf numFmtId="0" fontId="18" fillId="7" borderId="24" xfId="2" applyFont="1" applyFill="1" applyBorder="1" applyAlignment="1">
      <alignment horizontal="left"/>
    </xf>
    <xf numFmtId="49" fontId="18" fillId="4" borderId="26" xfId="2" applyNumberFormat="1" applyFont="1" applyFill="1" applyBorder="1"/>
    <xf numFmtId="49" fontId="18" fillId="3" borderId="24" xfId="3" applyNumberFormat="1" applyFont="1" applyFill="1" applyBorder="1" applyAlignment="1">
      <alignment horizontal="left"/>
    </xf>
    <xf numFmtId="49" fontId="18" fillId="6" borderId="21" xfId="2" applyNumberFormat="1" applyFont="1" applyFill="1" applyBorder="1"/>
    <xf numFmtId="49" fontId="18" fillId="6" borderId="26" xfId="2" applyNumberFormat="1" applyFont="1" applyFill="1" applyBorder="1"/>
    <xf numFmtId="0" fontId="6" fillId="2" borderId="0" xfId="0" applyFont="1" applyFill="1"/>
    <xf numFmtId="0" fontId="2" fillId="2" borderId="57" xfId="0" applyFont="1" applyFill="1" applyBorder="1"/>
    <xf numFmtId="0" fontId="15" fillId="2" borderId="4" xfId="0" applyFont="1" applyFill="1" applyBorder="1" applyAlignment="1">
      <alignment horizontal="center"/>
    </xf>
    <xf numFmtId="0" fontId="13" fillId="13" borderId="0" xfId="0" applyFont="1" applyFill="1" applyAlignment="1">
      <alignment horizontal="left"/>
    </xf>
    <xf numFmtId="0" fontId="11" fillId="2" borderId="15" xfId="0" applyFont="1" applyFill="1" applyBorder="1"/>
    <xf numFmtId="0" fontId="18" fillId="6" borderId="51" xfId="1" applyFont="1" applyFill="1" applyBorder="1" applyAlignment="1">
      <alignment horizontal="left"/>
    </xf>
    <xf numFmtId="0" fontId="8" fillId="6" borderId="18" xfId="1" applyFont="1" applyFill="1" applyBorder="1" applyAlignment="1">
      <alignment horizontal="left"/>
    </xf>
    <xf numFmtId="0" fontId="0" fillId="2" borderId="48" xfId="0" applyFill="1" applyBorder="1"/>
    <xf numFmtId="0" fontId="3" fillId="13" borderId="7" xfId="0" applyFont="1" applyFill="1" applyBorder="1" applyAlignment="1">
      <alignment horizontal="center" wrapText="1"/>
    </xf>
    <xf numFmtId="0" fontId="3" fillId="8" borderId="7" xfId="0" applyFont="1" applyFill="1" applyBorder="1" applyAlignment="1">
      <alignment horizontal="center" wrapText="1"/>
    </xf>
    <xf numFmtId="0" fontId="18" fillId="5" borderId="26" xfId="1" applyFont="1" applyFill="1" applyBorder="1" applyAlignment="1">
      <alignment horizontal="left"/>
    </xf>
    <xf numFmtId="0" fontId="2" fillId="2" borderId="52" xfId="0" applyFont="1" applyFill="1" applyBorder="1" applyAlignment="1">
      <alignment horizontal="center" wrapText="1"/>
    </xf>
    <xf numFmtId="0" fontId="11" fillId="5" borderId="36" xfId="0" applyFont="1" applyFill="1" applyBorder="1"/>
    <xf numFmtId="0" fontId="11" fillId="5" borderId="15" xfId="0" applyFont="1" applyFill="1" applyBorder="1"/>
    <xf numFmtId="0" fontId="11" fillId="5" borderId="15" xfId="0" applyFont="1" applyFill="1" applyBorder="1" applyAlignment="1">
      <alignment horizontal="center"/>
    </xf>
    <xf numFmtId="0" fontId="22" fillId="5" borderId="15" xfId="0" applyFont="1" applyFill="1" applyBorder="1"/>
    <xf numFmtId="0" fontId="22" fillId="5" borderId="15" xfId="0" applyFont="1" applyFill="1" applyBorder="1" applyAlignment="1">
      <alignment horizontal="center"/>
    </xf>
    <xf numFmtId="0" fontId="22" fillId="7" borderId="14" xfId="0" applyFont="1" applyFill="1" applyBorder="1"/>
    <xf numFmtId="0" fontId="22" fillId="7" borderId="15" xfId="0" applyFont="1" applyFill="1" applyBorder="1"/>
    <xf numFmtId="0" fontId="22" fillId="7" borderId="15" xfId="0" applyFont="1" applyFill="1" applyBorder="1" applyAlignment="1">
      <alignment horizontal="center"/>
    </xf>
    <xf numFmtId="0" fontId="11" fillId="7" borderId="14" xfId="0" applyFont="1" applyFill="1" applyBorder="1"/>
    <xf numFmtId="0" fontId="11" fillId="7" borderId="15" xfId="0" applyFont="1" applyFill="1" applyBorder="1"/>
    <xf numFmtId="0" fontId="11" fillId="7" borderId="15" xfId="0" applyFont="1" applyFill="1" applyBorder="1" applyAlignment="1">
      <alignment horizontal="center"/>
    </xf>
    <xf numFmtId="0" fontId="11" fillId="14" borderId="14" xfId="0" applyFont="1" applyFill="1" applyBorder="1"/>
    <xf numFmtId="0" fontId="11" fillId="14" borderId="15" xfId="0" applyFont="1" applyFill="1" applyBorder="1"/>
    <xf numFmtId="0" fontId="11" fillId="14" borderId="15" xfId="0" applyFont="1" applyFill="1" applyBorder="1" applyAlignment="1">
      <alignment horizontal="center"/>
    </xf>
    <xf numFmtId="0" fontId="11" fillId="10" borderId="14" xfId="0" applyFont="1" applyFill="1" applyBorder="1"/>
    <xf numFmtId="0" fontId="11" fillId="10" borderId="15" xfId="0" applyFont="1" applyFill="1" applyBorder="1"/>
    <xf numFmtId="0" fontId="11" fillId="10" borderId="15" xfId="0" applyFont="1" applyFill="1" applyBorder="1" applyAlignment="1">
      <alignment horizontal="center"/>
    </xf>
    <xf numFmtId="0" fontId="22" fillId="10" borderId="14" xfId="0" applyFont="1" applyFill="1" applyBorder="1"/>
    <xf numFmtId="0" fontId="22" fillId="10" borderId="15" xfId="0" applyFont="1" applyFill="1" applyBorder="1"/>
    <xf numFmtId="0" fontId="22" fillId="10" borderId="15" xfId="0" applyFont="1" applyFill="1" applyBorder="1" applyAlignment="1">
      <alignment horizontal="center"/>
    </xf>
    <xf numFmtId="0" fontId="11" fillId="4" borderId="14" xfId="0" applyFont="1" applyFill="1" applyBorder="1"/>
    <xf numFmtId="0" fontId="11" fillId="4" borderId="15" xfId="0" applyFont="1" applyFill="1" applyBorder="1"/>
    <xf numFmtId="0" fontId="11" fillId="4" borderId="15" xfId="0" applyFont="1" applyFill="1" applyBorder="1" applyAlignment="1">
      <alignment horizontal="center"/>
    </xf>
    <xf numFmtId="0" fontId="11" fillId="4" borderId="6" xfId="0" applyFont="1" applyFill="1" applyBorder="1"/>
    <xf numFmtId="0" fontId="11" fillId="4" borderId="7" xfId="0" applyFont="1" applyFill="1" applyBorder="1"/>
    <xf numFmtId="0" fontId="11" fillId="4" borderId="7" xfId="0" applyFont="1" applyFill="1" applyBorder="1" applyAlignment="1">
      <alignment horizontal="center"/>
    </xf>
    <xf numFmtId="0" fontId="11" fillId="6" borderId="15" xfId="0" applyFont="1" applyFill="1" applyBorder="1"/>
    <xf numFmtId="0" fontId="11" fillId="6" borderId="15" xfId="0" applyFont="1" applyFill="1" applyBorder="1" applyAlignment="1">
      <alignment horizontal="center"/>
    </xf>
    <xf numFmtId="0" fontId="22" fillId="6" borderId="15" xfId="0" applyFont="1" applyFill="1" applyBorder="1"/>
    <xf numFmtId="0" fontId="22" fillId="6" borderId="15" xfId="0" applyFont="1" applyFill="1" applyBorder="1" applyAlignment="1">
      <alignment horizontal="center"/>
    </xf>
    <xf numFmtId="0" fontId="11" fillId="6" borderId="20" xfId="0" applyFont="1" applyFill="1" applyBorder="1" applyAlignment="1">
      <alignment horizontal="center"/>
    </xf>
    <xf numFmtId="0" fontId="11" fillId="4" borderId="11" xfId="0" applyFont="1" applyFill="1" applyBorder="1"/>
    <xf numFmtId="0" fontId="11" fillId="4" borderId="11" xfId="0" applyFont="1" applyFill="1" applyBorder="1" applyAlignment="1">
      <alignment horizontal="center"/>
    </xf>
    <xf numFmtId="0" fontId="11" fillId="3" borderId="56" xfId="0" applyFont="1" applyFill="1" applyBorder="1"/>
    <xf numFmtId="0" fontId="11" fillId="3" borderId="11" xfId="0" applyFont="1" applyFill="1" applyBorder="1"/>
    <xf numFmtId="0" fontId="11" fillId="3" borderId="11" xfId="0" applyFont="1" applyFill="1" applyBorder="1" applyAlignment="1">
      <alignment horizontal="center"/>
    </xf>
    <xf numFmtId="0" fontId="11" fillId="3" borderId="14" xfId="0" applyFont="1" applyFill="1" applyBorder="1"/>
    <xf numFmtId="0" fontId="11" fillId="3" borderId="15" xfId="0" applyFont="1" applyFill="1" applyBorder="1"/>
    <xf numFmtId="0" fontId="11" fillId="3" borderId="15" xfId="0" applyFont="1" applyFill="1" applyBorder="1" applyAlignment="1">
      <alignment horizontal="center"/>
    </xf>
    <xf numFmtId="0" fontId="22" fillId="3" borderId="14" xfId="0" applyFont="1" applyFill="1" applyBorder="1"/>
    <xf numFmtId="0" fontId="22" fillId="3" borderId="15" xfId="0" applyFont="1" applyFill="1" applyBorder="1"/>
    <xf numFmtId="0" fontId="22" fillId="3" borderId="15" xfId="0" applyFont="1" applyFill="1" applyBorder="1" applyAlignment="1">
      <alignment horizontal="center"/>
    </xf>
    <xf numFmtId="0" fontId="11" fillId="13" borderId="14" xfId="0" applyFont="1" applyFill="1" applyBorder="1"/>
    <xf numFmtId="0" fontId="11" fillId="13" borderId="15" xfId="0" applyFont="1" applyFill="1" applyBorder="1"/>
    <xf numFmtId="0" fontId="11" fillId="13" borderId="15" xfId="0" applyFont="1" applyFill="1" applyBorder="1" applyAlignment="1">
      <alignment horizontal="center"/>
    </xf>
    <xf numFmtId="0" fontId="22" fillId="13" borderId="15" xfId="0" applyFont="1" applyFill="1" applyBorder="1" applyAlignment="1">
      <alignment horizontal="center"/>
    </xf>
    <xf numFmtId="0" fontId="11" fillId="11" borderId="14" xfId="0" applyFont="1" applyFill="1" applyBorder="1"/>
    <xf numFmtId="0" fontId="11" fillId="11" borderId="15" xfId="0" applyFont="1" applyFill="1" applyBorder="1"/>
    <xf numFmtId="0" fontId="11" fillId="11" borderId="15" xfId="0" applyFont="1" applyFill="1" applyBorder="1" applyAlignment="1">
      <alignment horizontal="center"/>
    </xf>
    <xf numFmtId="0" fontId="22" fillId="11" borderId="15" xfId="0" applyFont="1" applyFill="1" applyBorder="1"/>
    <xf numFmtId="0" fontId="22" fillId="11" borderId="15" xfId="0" applyFont="1" applyFill="1" applyBorder="1" applyAlignment="1">
      <alignment horizontal="center"/>
    </xf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22" fillId="4" borderId="15" xfId="0" applyFont="1" applyFill="1" applyBorder="1" applyAlignment="1">
      <alignment horizontal="center"/>
    </xf>
    <xf numFmtId="0" fontId="11" fillId="4" borderId="45" xfId="0" applyFont="1" applyFill="1" applyBorder="1"/>
    <xf numFmtId="0" fontId="11" fillId="4" borderId="20" xfId="0" applyFont="1" applyFill="1" applyBorder="1"/>
    <xf numFmtId="0" fontId="11" fillId="4" borderId="20" xfId="0" applyFont="1" applyFill="1" applyBorder="1" applyAlignment="1">
      <alignment horizontal="center"/>
    </xf>
    <xf numFmtId="0" fontId="11" fillId="8" borderId="1" xfId="0" applyFont="1" applyFill="1" applyBorder="1"/>
    <xf numFmtId="0" fontId="11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1" fillId="8" borderId="14" xfId="0" applyFont="1" applyFill="1" applyBorder="1"/>
    <xf numFmtId="0" fontId="11" fillId="8" borderId="15" xfId="0" applyFont="1" applyFill="1" applyBorder="1"/>
    <xf numFmtId="0" fontId="11" fillId="8" borderId="15" xfId="0" applyFont="1" applyFill="1" applyBorder="1" applyAlignment="1">
      <alignment horizontal="center"/>
    </xf>
    <xf numFmtId="0" fontId="22" fillId="8" borderId="15" xfId="0" applyFont="1" applyFill="1" applyBorder="1"/>
    <xf numFmtId="0" fontId="22" fillId="8" borderId="15" xfId="0" applyFont="1" applyFill="1" applyBorder="1" applyAlignment="1">
      <alignment horizontal="center"/>
    </xf>
    <xf numFmtId="0" fontId="11" fillId="8" borderId="7" xfId="0" applyFont="1" applyFill="1" applyBorder="1" applyAlignment="1">
      <alignment horizontal="center"/>
    </xf>
    <xf numFmtId="0" fontId="8" fillId="3" borderId="15" xfId="2" applyFont="1" applyFill="1" applyBorder="1" applyAlignment="1">
      <alignment horizontal="left"/>
    </xf>
    <xf numFmtId="0" fontId="22" fillId="4" borderId="11" xfId="0" applyFont="1" applyFill="1" applyBorder="1"/>
    <xf numFmtId="0" fontId="22" fillId="4" borderId="11" xfId="0" applyFont="1" applyFill="1" applyBorder="1" applyAlignment="1">
      <alignment horizontal="center"/>
    </xf>
    <xf numFmtId="0" fontId="8" fillId="2" borderId="15" xfId="4" applyFont="1" applyFill="1" applyBorder="1" applyAlignment="1">
      <alignment horizontal="center"/>
    </xf>
    <xf numFmtId="0" fontId="21" fillId="2" borderId="15" xfId="4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22" fillId="2" borderId="15" xfId="0" applyFont="1" applyFill="1" applyBorder="1" applyAlignment="1">
      <alignment horizontal="center"/>
    </xf>
    <xf numFmtId="0" fontId="22" fillId="2" borderId="15" xfId="0" applyFont="1" applyFill="1" applyBorder="1"/>
    <xf numFmtId="0" fontId="23" fillId="4" borderId="0" xfId="0" applyFont="1" applyFill="1" applyAlignment="1">
      <alignment horizontal="left"/>
    </xf>
    <xf numFmtId="0" fontId="22" fillId="2" borderId="24" xfId="0" applyFont="1" applyFill="1" applyBorder="1" applyAlignment="1">
      <alignment horizontal="center"/>
    </xf>
    <xf numFmtId="0" fontId="22" fillId="5" borderId="36" xfId="0" applyFont="1" applyFill="1" applyBorder="1"/>
    <xf numFmtId="0" fontId="11" fillId="14" borderId="7" xfId="0" applyFont="1" applyFill="1" applyBorder="1" applyAlignment="1">
      <alignment horizontal="center"/>
    </xf>
    <xf numFmtId="0" fontId="11" fillId="13" borderId="45" xfId="0" applyFont="1" applyFill="1" applyBorder="1"/>
    <xf numFmtId="0" fontId="11" fillId="13" borderId="20" xfId="0" applyFont="1" applyFill="1" applyBorder="1"/>
    <xf numFmtId="0" fontId="11" fillId="13" borderId="20" xfId="0" applyFont="1" applyFill="1" applyBorder="1" applyAlignment="1">
      <alignment horizontal="center"/>
    </xf>
    <xf numFmtId="0" fontId="11" fillId="13" borderId="56" xfId="0" applyFont="1" applyFill="1" applyBorder="1"/>
    <xf numFmtId="0" fontId="11" fillId="13" borderId="11" xfId="0" applyFont="1" applyFill="1" applyBorder="1"/>
    <xf numFmtId="0" fontId="11" fillId="13" borderId="11" xfId="0" applyFont="1" applyFill="1" applyBorder="1" applyAlignment="1">
      <alignment horizontal="center"/>
    </xf>
    <xf numFmtId="0" fontId="11" fillId="3" borderId="7" xfId="0" applyFont="1" applyFill="1" applyBorder="1"/>
    <xf numFmtId="0" fontId="11" fillId="3" borderId="7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wrapText="1"/>
    </xf>
    <xf numFmtId="1" fontId="0" fillId="2" borderId="0" xfId="0" applyNumberFormat="1" applyFill="1"/>
    <xf numFmtId="0" fontId="11" fillId="6" borderId="11" xfId="0" applyFont="1" applyFill="1" applyBorder="1"/>
    <xf numFmtId="0" fontId="11" fillId="6" borderId="11" xfId="0" applyFont="1" applyFill="1" applyBorder="1" applyAlignment="1">
      <alignment horizontal="center"/>
    </xf>
    <xf numFmtId="0" fontId="11" fillId="6" borderId="56" xfId="0" applyFont="1" applyFill="1" applyBorder="1"/>
    <xf numFmtId="0" fontId="22" fillId="11" borderId="14" xfId="0" applyFont="1" applyFill="1" applyBorder="1"/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22" fillId="2" borderId="0" xfId="0" applyFont="1" applyFill="1" applyAlignment="1">
      <alignment horizontal="center"/>
    </xf>
    <xf numFmtId="49" fontId="18" fillId="3" borderId="14" xfId="2" applyNumberFormat="1" applyFont="1" applyFill="1" applyBorder="1"/>
    <xf numFmtId="0" fontId="24" fillId="3" borderId="24" xfId="0" applyFont="1" applyFill="1" applyBorder="1"/>
    <xf numFmtId="0" fontId="24" fillId="7" borderId="24" xfId="0" applyFont="1" applyFill="1" applyBorder="1"/>
    <xf numFmtId="0" fontId="24" fillId="6" borderId="26" xfId="0" applyFont="1" applyFill="1" applyBorder="1"/>
    <xf numFmtId="0" fontId="24" fillId="4" borderId="24" xfId="0" applyFont="1" applyFill="1" applyBorder="1"/>
    <xf numFmtId="49" fontId="18" fillId="4" borderId="23" xfId="1" applyNumberFormat="1" applyFont="1" applyFill="1" applyBorder="1"/>
    <xf numFmtId="49" fontId="18" fillId="3" borderId="25" xfId="2" applyNumberFormat="1" applyFont="1" applyFill="1" applyBorder="1" applyAlignment="1">
      <alignment horizontal="left"/>
    </xf>
    <xf numFmtId="49" fontId="18" fillId="4" borderId="25" xfId="2" applyNumberFormat="1" applyFont="1" applyFill="1" applyBorder="1" applyAlignment="1">
      <alignment horizontal="left"/>
    </xf>
    <xf numFmtId="0" fontId="18" fillId="5" borderId="25" xfId="1" applyFont="1" applyFill="1" applyBorder="1" applyAlignment="1">
      <alignment horizontal="left"/>
    </xf>
    <xf numFmtId="0" fontId="24" fillId="3" borderId="25" xfId="0" applyFont="1" applyFill="1" applyBorder="1"/>
    <xf numFmtId="49" fontId="18" fillId="6" borderId="25" xfId="2" applyNumberFormat="1" applyFont="1" applyFill="1" applyBorder="1"/>
    <xf numFmtId="49" fontId="18" fillId="7" borderId="25" xfId="2" applyNumberFormat="1" applyFont="1" applyFill="1" applyBorder="1"/>
    <xf numFmtId="0" fontId="24" fillId="7" borderId="25" xfId="0" applyFont="1" applyFill="1" applyBorder="1"/>
    <xf numFmtId="49" fontId="18" fillId="4" borderId="25" xfId="2" applyNumberFormat="1" applyFont="1" applyFill="1" applyBorder="1"/>
    <xf numFmtId="0" fontId="24" fillId="6" borderId="25" xfId="0" applyFont="1" applyFill="1" applyBorder="1"/>
    <xf numFmtId="0" fontId="24" fillId="4" borderId="25" xfId="0" applyFont="1" applyFill="1" applyBorder="1"/>
    <xf numFmtId="49" fontId="18" fillId="6" borderId="42" xfId="2" applyNumberFormat="1" applyFont="1" applyFill="1" applyBorder="1"/>
    <xf numFmtId="0" fontId="18" fillId="6" borderId="65" xfId="1" applyFont="1" applyFill="1" applyBorder="1" applyAlignment="1">
      <alignment horizontal="left"/>
    </xf>
    <xf numFmtId="0" fontId="3" fillId="16" borderId="2" xfId="0" applyFont="1" applyFill="1" applyBorder="1" applyAlignment="1">
      <alignment horizontal="center"/>
    </xf>
    <xf numFmtId="0" fontId="11" fillId="16" borderId="14" xfId="0" applyFont="1" applyFill="1" applyBorder="1"/>
    <xf numFmtId="0" fontId="11" fillId="16" borderId="15" xfId="0" applyFont="1" applyFill="1" applyBorder="1"/>
    <xf numFmtId="0" fontId="11" fillId="16" borderId="15" xfId="0" applyFont="1" applyFill="1" applyBorder="1" applyAlignment="1">
      <alignment horizontal="center"/>
    </xf>
    <xf numFmtId="0" fontId="11" fillId="9" borderId="33" xfId="0" applyFont="1" applyFill="1" applyBorder="1"/>
    <xf numFmtId="0" fontId="11" fillId="9" borderId="34" xfId="0" applyFont="1" applyFill="1" applyBorder="1"/>
    <xf numFmtId="0" fontId="11" fillId="9" borderId="34" xfId="0" applyFont="1" applyFill="1" applyBorder="1" applyAlignment="1">
      <alignment horizontal="center"/>
    </xf>
    <xf numFmtId="0" fontId="22" fillId="6" borderId="56" xfId="0" applyFont="1" applyFill="1" applyBorder="1"/>
    <xf numFmtId="0" fontId="11" fillId="0" borderId="0" xfId="0" applyFont="1" applyAlignment="1">
      <alignment horizontal="center"/>
    </xf>
    <xf numFmtId="0" fontId="22" fillId="0" borderId="0" xfId="0" applyFont="1"/>
    <xf numFmtId="0" fontId="22" fillId="2" borderId="57" xfId="0" applyFont="1" applyFill="1" applyBorder="1"/>
    <xf numFmtId="0" fontId="22" fillId="2" borderId="52" xfId="0" applyFont="1" applyFill="1" applyBorder="1"/>
    <xf numFmtId="0" fontId="22" fillId="2" borderId="0" xfId="0" applyFont="1" applyFill="1"/>
    <xf numFmtId="0" fontId="15" fillId="0" borderId="17" xfId="0" applyFont="1" applyBorder="1" applyAlignment="1">
      <alignment horizontal="center"/>
    </xf>
    <xf numFmtId="0" fontId="11" fillId="3" borderId="1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22" fillId="3" borderId="63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22" fillId="4" borderId="63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25" xfId="0" applyFont="1" applyFill="1" applyBorder="1" applyAlignment="1">
      <alignment horizontal="center" vertical="center"/>
    </xf>
    <xf numFmtId="0" fontId="22" fillId="5" borderId="6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22" fillId="6" borderId="63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22" fillId="7" borderId="63" xfId="0" applyFont="1" applyFill="1" applyBorder="1" applyAlignment="1">
      <alignment horizontal="center" vertical="center"/>
    </xf>
    <xf numFmtId="0" fontId="11" fillId="6" borderId="20" xfId="0" applyFont="1" applyFill="1" applyBorder="1" applyAlignment="1">
      <alignment horizontal="center" vertical="center"/>
    </xf>
    <xf numFmtId="0" fontId="11" fillId="6" borderId="28" xfId="0" applyFont="1" applyFill="1" applyBorder="1" applyAlignment="1">
      <alignment horizontal="center" vertical="center"/>
    </xf>
    <xf numFmtId="0" fontId="22" fillId="6" borderId="29" xfId="0" applyFont="1" applyFill="1" applyBorder="1" applyAlignment="1">
      <alignment horizontal="center" vertical="center"/>
    </xf>
    <xf numFmtId="0" fontId="22" fillId="4" borderId="29" xfId="0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/>
    </xf>
    <xf numFmtId="0" fontId="11" fillId="6" borderId="38" xfId="0" applyFont="1" applyFill="1" applyBorder="1" applyAlignment="1">
      <alignment horizontal="center" vertical="center"/>
    </xf>
    <xf numFmtId="0" fontId="11" fillId="6" borderId="55" xfId="0" applyFont="1" applyFill="1" applyBorder="1" applyAlignment="1">
      <alignment horizontal="center" vertical="center"/>
    </xf>
    <xf numFmtId="0" fontId="22" fillId="6" borderId="53" xfId="0" applyFont="1" applyFill="1" applyBorder="1" applyAlignment="1">
      <alignment horizontal="center" vertical="center"/>
    </xf>
    <xf numFmtId="0" fontId="22" fillId="7" borderId="33" xfId="0" applyFont="1" applyFill="1" applyBorder="1" applyAlignment="1">
      <alignment horizontal="center" vertical="center"/>
    </xf>
    <xf numFmtId="0" fontId="22" fillId="7" borderId="34" xfId="0" applyFont="1" applyFill="1" applyBorder="1" applyAlignment="1">
      <alignment horizontal="center" vertical="center"/>
    </xf>
    <xf numFmtId="0" fontId="22" fillId="7" borderId="35" xfId="0" applyFont="1" applyFill="1" applyBorder="1" applyAlignment="1">
      <alignment horizontal="center" vertical="center"/>
    </xf>
    <xf numFmtId="0" fontId="22" fillId="0" borderId="68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13" borderId="60" xfId="0" applyFont="1" applyFill="1" applyBorder="1" applyAlignment="1">
      <alignment horizontal="center"/>
    </xf>
    <xf numFmtId="0" fontId="20" fillId="0" borderId="0" xfId="0" applyFont="1"/>
    <xf numFmtId="0" fontId="22" fillId="0" borderId="4" xfId="0" applyFont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49" fontId="4" fillId="4" borderId="10" xfId="1" applyNumberFormat="1" applyFill="1" applyBorder="1"/>
    <xf numFmtId="0" fontId="11" fillId="4" borderId="2" xfId="0" applyFont="1" applyFill="1" applyBorder="1" applyAlignment="1">
      <alignment horizontal="center" vertical="center"/>
    </xf>
    <xf numFmtId="2" fontId="22" fillId="4" borderId="13" xfId="0" applyNumberFormat="1" applyFont="1" applyFill="1" applyBorder="1" applyAlignment="1">
      <alignment horizontal="center"/>
    </xf>
    <xf numFmtId="0" fontId="22" fillId="3" borderId="17" xfId="0" applyFont="1" applyFill="1" applyBorder="1" applyAlignment="1">
      <alignment horizontal="center"/>
    </xf>
    <xf numFmtId="2" fontId="22" fillId="3" borderId="17" xfId="0" applyNumberFormat="1" applyFont="1" applyFill="1" applyBorder="1" applyAlignment="1">
      <alignment horizontal="center"/>
    </xf>
    <xf numFmtId="0" fontId="22" fillId="6" borderId="17" xfId="0" applyFont="1" applyFill="1" applyBorder="1" applyAlignment="1">
      <alignment horizontal="center"/>
    </xf>
    <xf numFmtId="49" fontId="4" fillId="6" borderId="9" xfId="2" applyNumberFormat="1" applyFill="1" applyBorder="1"/>
    <xf numFmtId="2" fontId="22" fillId="6" borderId="17" xfId="0" applyNumberFormat="1" applyFont="1" applyFill="1" applyBorder="1" applyAlignment="1">
      <alignment horizontal="center"/>
    </xf>
    <xf numFmtId="0" fontId="22" fillId="7" borderId="30" xfId="0" applyFont="1" applyFill="1" applyBorder="1" applyAlignment="1">
      <alignment horizontal="center"/>
    </xf>
    <xf numFmtId="49" fontId="4" fillId="7" borderId="43" xfId="2" applyNumberFormat="1" applyFill="1" applyBorder="1"/>
    <xf numFmtId="0" fontId="11" fillId="7" borderId="7" xfId="0" applyFont="1" applyFill="1" applyBorder="1" applyAlignment="1">
      <alignment horizontal="center" vertical="center"/>
    </xf>
    <xf numFmtId="2" fontId="22" fillId="7" borderId="30" xfId="0" applyNumberFormat="1" applyFont="1" applyFill="1" applyBorder="1" applyAlignment="1">
      <alignment horizontal="center"/>
    </xf>
    <xf numFmtId="0" fontId="11" fillId="0" borderId="33" xfId="0" applyFont="1" applyBorder="1"/>
    <xf numFmtId="0" fontId="22" fillId="0" borderId="34" xfId="0" applyFont="1" applyBorder="1" applyAlignment="1">
      <alignment horizontal="center"/>
    </xf>
    <xf numFmtId="2" fontId="15" fillId="0" borderId="19" xfId="0" applyNumberFormat="1" applyFont="1" applyBorder="1" applyAlignment="1">
      <alignment horizontal="center"/>
    </xf>
    <xf numFmtId="0" fontId="25" fillId="2" borderId="0" xfId="0" applyFont="1" applyFill="1"/>
    <xf numFmtId="0" fontId="4" fillId="2" borderId="0" xfId="2" applyFill="1" applyAlignment="1">
      <alignment horizontal="left"/>
    </xf>
    <xf numFmtId="0" fontId="11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11" fillId="18" borderId="15" xfId="0" applyFont="1" applyFill="1" applyBorder="1"/>
    <xf numFmtId="0" fontId="11" fillId="18" borderId="15" xfId="0" applyFont="1" applyFill="1" applyBorder="1" applyAlignment="1">
      <alignment horizontal="center"/>
    </xf>
    <xf numFmtId="0" fontId="11" fillId="18" borderId="26" xfId="0" applyFont="1" applyFill="1" applyBorder="1"/>
    <xf numFmtId="0" fontId="22" fillId="18" borderId="26" xfId="0" applyFont="1" applyFill="1" applyBorder="1"/>
    <xf numFmtId="0" fontId="22" fillId="18" borderId="15" xfId="0" applyFont="1" applyFill="1" applyBorder="1"/>
    <xf numFmtId="0" fontId="22" fillId="18" borderId="15" xfId="0" applyFont="1" applyFill="1" applyBorder="1" applyAlignment="1">
      <alignment horizontal="center"/>
    </xf>
    <xf numFmtId="0" fontId="8" fillId="2" borderId="15" xfId="4" applyFont="1" applyFill="1" applyBorder="1"/>
    <xf numFmtId="0" fontId="11" fillId="0" borderId="15" xfId="0" applyFont="1" applyBorder="1" applyAlignment="1">
      <alignment horizontal="center"/>
    </xf>
    <xf numFmtId="0" fontId="22" fillId="2" borderId="14" xfId="0" applyFont="1" applyFill="1" applyBorder="1"/>
    <xf numFmtId="0" fontId="11" fillId="2" borderId="14" xfId="0" applyFont="1" applyFill="1" applyBorder="1"/>
    <xf numFmtId="0" fontId="3" fillId="16" borderId="7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11" fillId="2" borderId="16" xfId="0" applyFont="1" applyFill="1" applyBorder="1" applyAlignment="1">
      <alignment horizontal="center"/>
    </xf>
    <xf numFmtId="0" fontId="22" fillId="2" borderId="16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22" fillId="0" borderId="15" xfId="0" applyFont="1" applyBorder="1"/>
    <xf numFmtId="0" fontId="22" fillId="0" borderId="15" xfId="0" applyFont="1" applyBorder="1" applyAlignment="1">
      <alignment horizontal="center"/>
    </xf>
    <xf numFmtId="0" fontId="11" fillId="10" borderId="1" xfId="0" applyFont="1" applyFill="1" applyBorder="1"/>
    <xf numFmtId="0" fontId="11" fillId="10" borderId="2" xfId="0" applyFont="1" applyFill="1" applyBorder="1"/>
    <xf numFmtId="0" fontId="11" fillId="10" borderId="2" xfId="0" applyFont="1" applyFill="1" applyBorder="1" applyAlignment="1">
      <alignment horizontal="center"/>
    </xf>
    <xf numFmtId="0" fontId="22" fillId="13" borderId="20" xfId="0" applyFont="1" applyFill="1" applyBorder="1" applyAlignment="1">
      <alignment horizontal="center"/>
    </xf>
    <xf numFmtId="0" fontId="11" fillId="6" borderId="11" xfId="0" applyFont="1" applyFill="1" applyBorder="1" applyAlignment="1">
      <alignment horizontal="center" vertical="center"/>
    </xf>
    <xf numFmtId="0" fontId="22" fillId="16" borderId="14" xfId="0" applyFont="1" applyFill="1" applyBorder="1"/>
    <xf numFmtId="0" fontId="22" fillId="16" borderId="15" xfId="0" applyFont="1" applyFill="1" applyBorder="1"/>
    <xf numFmtId="0" fontId="22" fillId="16" borderId="15" xfId="0" applyFont="1" applyFill="1" applyBorder="1" applyAlignment="1">
      <alignment horizontal="center"/>
    </xf>
    <xf numFmtId="0" fontId="11" fillId="2" borderId="20" xfId="0" applyFont="1" applyFill="1" applyBorder="1"/>
    <xf numFmtId="2" fontId="15" fillId="2" borderId="17" xfId="0" applyNumberFormat="1" applyFont="1" applyFill="1" applyBorder="1" applyAlignment="1">
      <alignment horizontal="center"/>
    </xf>
    <xf numFmtId="0" fontId="24" fillId="2" borderId="15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24" fillId="2" borderId="25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15" fillId="2" borderId="17" xfId="0" applyFont="1" applyFill="1" applyBorder="1" applyAlignment="1">
      <alignment horizontal="center"/>
    </xf>
    <xf numFmtId="0" fontId="24" fillId="2" borderId="26" xfId="0" applyFont="1" applyFill="1" applyBorder="1" applyAlignment="1">
      <alignment horizontal="center"/>
    </xf>
    <xf numFmtId="0" fontId="24" fillId="2" borderId="0" xfId="0" applyFont="1" applyFill="1" applyAlignment="1">
      <alignment horizontal="center"/>
    </xf>
    <xf numFmtId="0" fontId="15" fillId="2" borderId="60" xfId="0" applyFont="1" applyFill="1" applyBorder="1" applyAlignment="1">
      <alignment horizontal="center"/>
    </xf>
    <xf numFmtId="0" fontId="24" fillId="2" borderId="37" xfId="0" applyFont="1" applyFill="1" applyBorder="1" applyAlignment="1">
      <alignment horizontal="center"/>
    </xf>
    <xf numFmtId="0" fontId="24" fillId="2" borderId="24" xfId="0" applyFont="1" applyFill="1" applyBorder="1"/>
    <xf numFmtId="0" fontId="24" fillId="2" borderId="14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49" fontId="18" fillId="2" borderId="24" xfId="2" applyNumberFormat="1" applyFont="1" applyFill="1" applyBorder="1" applyAlignment="1">
      <alignment horizontal="left"/>
    </xf>
    <xf numFmtId="49" fontId="18" fillId="2" borderId="24" xfId="2" applyNumberFormat="1" applyFont="1" applyFill="1" applyBorder="1"/>
    <xf numFmtId="49" fontId="18" fillId="2" borderId="24" xfId="3" applyNumberFormat="1" applyFont="1" applyFill="1" applyBorder="1" applyAlignment="1">
      <alignment horizontal="left"/>
    </xf>
    <xf numFmtId="0" fontId="24" fillId="2" borderId="17" xfId="0" applyFont="1" applyFill="1" applyBorder="1"/>
    <xf numFmtId="0" fontId="24" fillId="2" borderId="51" xfId="0" applyFont="1" applyFill="1" applyBorder="1"/>
    <xf numFmtId="0" fontId="24" fillId="2" borderId="6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15" fillId="2" borderId="67" xfId="0" applyFont="1" applyFill="1" applyBorder="1"/>
    <xf numFmtId="0" fontId="15" fillId="2" borderId="33" xfId="0" applyFont="1" applyFill="1" applyBorder="1" applyAlignment="1">
      <alignment horizontal="center"/>
    </xf>
    <xf numFmtId="0" fontId="15" fillId="2" borderId="34" xfId="0" applyFont="1" applyFill="1" applyBorder="1" applyAlignment="1">
      <alignment horizontal="center"/>
    </xf>
    <xf numFmtId="0" fontId="15" fillId="2" borderId="35" xfId="0" applyFont="1" applyFill="1" applyBorder="1" applyAlignment="1">
      <alignment horizontal="center"/>
    </xf>
    <xf numFmtId="0" fontId="24" fillId="7" borderId="37" xfId="0" applyFont="1" applyFill="1" applyBorder="1" applyAlignment="1">
      <alignment horizontal="center"/>
    </xf>
    <xf numFmtId="0" fontId="2" fillId="2" borderId="34" xfId="0" applyFont="1" applyFill="1" applyBorder="1"/>
    <xf numFmtId="0" fontId="22" fillId="5" borderId="14" xfId="0" applyFont="1" applyFill="1" applyBorder="1"/>
    <xf numFmtId="0" fontId="22" fillId="5" borderId="7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22" fillId="2" borderId="0" xfId="0" applyFont="1" applyFill="1" applyAlignment="1">
      <alignment horizontal="right"/>
    </xf>
    <xf numFmtId="0" fontId="22" fillId="2" borderId="58" xfId="0" applyFont="1" applyFill="1" applyBorder="1"/>
    <xf numFmtId="0" fontId="22" fillId="2" borderId="48" xfId="0" applyFont="1" applyFill="1" applyBorder="1" applyAlignment="1">
      <alignment horizontal="right"/>
    </xf>
    <xf numFmtId="0" fontId="22" fillId="5" borderId="25" xfId="0" applyFont="1" applyFill="1" applyBorder="1" applyAlignment="1">
      <alignment horizontal="center"/>
    </xf>
    <xf numFmtId="0" fontId="11" fillId="5" borderId="25" xfId="0" applyFont="1" applyFill="1" applyBorder="1" applyAlignment="1">
      <alignment horizontal="center"/>
    </xf>
    <xf numFmtId="0" fontId="22" fillId="2" borderId="5" xfId="0" applyFont="1" applyFill="1" applyBorder="1" applyAlignment="1">
      <alignment horizontal="right"/>
    </xf>
    <xf numFmtId="0" fontId="22" fillId="7" borderId="25" xfId="0" applyFont="1" applyFill="1" applyBorder="1" applyAlignment="1">
      <alignment horizontal="center"/>
    </xf>
    <xf numFmtId="0" fontId="22" fillId="7" borderId="24" xfId="0" applyFont="1" applyFill="1" applyBorder="1" applyAlignment="1">
      <alignment horizontal="center"/>
    </xf>
    <xf numFmtId="0" fontId="15" fillId="7" borderId="17" xfId="0" applyFont="1" applyFill="1" applyBorder="1" applyAlignment="1">
      <alignment horizontal="center"/>
    </xf>
    <xf numFmtId="0" fontId="11" fillId="7" borderId="25" xfId="0" applyFont="1" applyFill="1" applyBorder="1" applyAlignment="1">
      <alignment horizontal="center"/>
    </xf>
    <xf numFmtId="0" fontId="11" fillId="7" borderId="24" xfId="0" applyFont="1" applyFill="1" applyBorder="1" applyAlignment="1">
      <alignment horizontal="center"/>
    </xf>
    <xf numFmtId="0" fontId="11" fillId="14" borderId="25" xfId="0" applyFont="1" applyFill="1" applyBorder="1" applyAlignment="1">
      <alignment horizontal="center"/>
    </xf>
    <xf numFmtId="0" fontId="11" fillId="14" borderId="24" xfId="0" applyFont="1" applyFill="1" applyBorder="1" applyAlignment="1">
      <alignment horizontal="center"/>
    </xf>
    <xf numFmtId="0" fontId="22" fillId="14" borderId="15" xfId="0" applyFont="1" applyFill="1" applyBorder="1" applyAlignment="1">
      <alignment horizontal="center"/>
    </xf>
    <xf numFmtId="0" fontId="11" fillId="14" borderId="32" xfId="0" applyFont="1" applyFill="1" applyBorder="1" applyAlignment="1">
      <alignment horizontal="center"/>
    </xf>
    <xf numFmtId="0" fontId="11" fillId="10" borderId="23" xfId="0" applyFont="1" applyFill="1" applyBorder="1" applyAlignment="1">
      <alignment horizontal="center"/>
    </xf>
    <xf numFmtId="0" fontId="11" fillId="10" borderId="22" xfId="0" applyFont="1" applyFill="1" applyBorder="1" applyAlignment="1">
      <alignment horizontal="center"/>
    </xf>
    <xf numFmtId="0" fontId="22" fillId="10" borderId="25" xfId="0" applyFont="1" applyFill="1" applyBorder="1" applyAlignment="1">
      <alignment horizontal="center"/>
    </xf>
    <xf numFmtId="0" fontId="22" fillId="10" borderId="24" xfId="0" applyFont="1" applyFill="1" applyBorder="1" applyAlignment="1">
      <alignment horizontal="center"/>
    </xf>
    <xf numFmtId="0" fontId="11" fillId="10" borderId="25" xfId="0" applyFont="1" applyFill="1" applyBorder="1" applyAlignment="1">
      <alignment horizontal="center"/>
    </xf>
    <xf numFmtId="0" fontId="11" fillId="10" borderId="24" xfId="0" applyFont="1" applyFill="1" applyBorder="1" applyAlignment="1">
      <alignment horizontal="center"/>
    </xf>
    <xf numFmtId="0" fontId="11" fillId="10" borderId="20" xfId="0" applyFont="1" applyFill="1" applyBorder="1" applyAlignment="1">
      <alignment horizontal="center"/>
    </xf>
    <xf numFmtId="0" fontId="15" fillId="7" borderId="41" xfId="0" applyFont="1" applyFill="1" applyBorder="1" applyAlignment="1">
      <alignment horizontal="center"/>
    </xf>
    <xf numFmtId="0" fontId="11" fillId="4" borderId="37" xfId="0" applyFont="1" applyFill="1" applyBorder="1" applyAlignment="1">
      <alignment horizontal="center"/>
    </xf>
    <xf numFmtId="0" fontId="11" fillId="4" borderId="38" xfId="0" applyFont="1" applyFill="1" applyBorder="1" applyAlignment="1">
      <alignment horizontal="center"/>
    </xf>
    <xf numFmtId="0" fontId="11" fillId="4" borderId="25" xfId="0" applyFont="1" applyFill="1" applyBorder="1" applyAlignment="1">
      <alignment horizontal="center"/>
    </xf>
    <xf numFmtId="0" fontId="11" fillId="4" borderId="24" xfId="0" applyFont="1" applyFill="1" applyBorder="1" applyAlignment="1">
      <alignment horizontal="center"/>
    </xf>
    <xf numFmtId="0" fontId="22" fillId="4" borderId="20" xfId="0" applyFont="1" applyFill="1" applyBorder="1" applyAlignment="1">
      <alignment horizontal="center"/>
    </xf>
    <xf numFmtId="0" fontId="11" fillId="4" borderId="28" xfId="0" applyFont="1" applyFill="1" applyBorder="1" applyAlignment="1">
      <alignment horizontal="center"/>
    </xf>
    <xf numFmtId="0" fontId="11" fillId="4" borderId="62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/>
    </xf>
    <xf numFmtId="0" fontId="11" fillId="6" borderId="50" xfId="0" applyFont="1" applyFill="1" applyBorder="1" applyAlignment="1">
      <alignment horizontal="center"/>
    </xf>
    <xf numFmtId="0" fontId="11" fillId="6" borderId="38" xfId="0" applyFont="1" applyFill="1" applyBorder="1" applyAlignment="1">
      <alignment horizontal="center"/>
    </xf>
    <xf numFmtId="0" fontId="22" fillId="6" borderId="25" xfId="0" applyFont="1" applyFill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22" fillId="6" borderId="20" xfId="0" applyFont="1" applyFill="1" applyBorder="1" applyAlignment="1">
      <alignment horizontal="center"/>
    </xf>
    <xf numFmtId="0" fontId="11" fillId="6" borderId="25" xfId="0" applyFont="1" applyFill="1" applyBorder="1" applyAlignment="1">
      <alignment horizontal="center"/>
    </xf>
    <xf numFmtId="0" fontId="11" fillId="6" borderId="24" xfId="0" applyFont="1" applyFill="1" applyBorder="1" applyAlignment="1">
      <alignment horizontal="center"/>
    </xf>
    <xf numFmtId="0" fontId="11" fillId="3" borderId="25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/>
    </xf>
    <xf numFmtId="0" fontId="22" fillId="3" borderId="25" xfId="0" applyFont="1" applyFill="1" applyBorder="1" applyAlignment="1">
      <alignment horizontal="center"/>
    </xf>
    <xf numFmtId="0" fontId="22" fillId="3" borderId="24" xfId="0" applyFont="1" applyFill="1" applyBorder="1" applyAlignment="1">
      <alignment horizontal="center"/>
    </xf>
    <xf numFmtId="0" fontId="11" fillId="13" borderId="37" xfId="0" applyFont="1" applyFill="1" applyBorder="1" applyAlignment="1">
      <alignment horizontal="center"/>
    </xf>
    <xf numFmtId="0" fontId="11" fillId="13" borderId="50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4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1" fillId="13" borderId="62" xfId="0" applyFont="1" applyFill="1" applyBorder="1" applyAlignment="1">
      <alignment horizontal="center"/>
    </xf>
    <xf numFmtId="0" fontId="11" fillId="11" borderId="25" xfId="0" applyFont="1" applyFill="1" applyBorder="1" applyAlignment="1">
      <alignment horizontal="center"/>
    </xf>
    <xf numFmtId="0" fontId="11" fillId="11" borderId="24" xfId="0" applyFont="1" applyFill="1" applyBorder="1" applyAlignment="1">
      <alignment horizontal="center"/>
    </xf>
    <xf numFmtId="0" fontId="22" fillId="11" borderId="25" xfId="0" applyFont="1" applyFill="1" applyBorder="1" applyAlignment="1">
      <alignment horizontal="center"/>
    </xf>
    <xf numFmtId="0" fontId="22" fillId="11" borderId="24" xfId="0" applyFont="1" applyFill="1" applyBorder="1" applyAlignment="1">
      <alignment horizontal="center"/>
    </xf>
    <xf numFmtId="0" fontId="11" fillId="9" borderId="35" xfId="0" applyFont="1" applyFill="1" applyBorder="1" applyAlignment="1">
      <alignment horizontal="center"/>
    </xf>
    <xf numFmtId="0" fontId="11" fillId="8" borderId="23" xfId="0" applyFont="1" applyFill="1" applyBorder="1" applyAlignment="1">
      <alignment horizontal="center"/>
    </xf>
    <xf numFmtId="0" fontId="11" fillId="8" borderId="22" xfId="0" applyFont="1" applyFill="1" applyBorder="1" applyAlignment="1">
      <alignment horizontal="center"/>
    </xf>
    <xf numFmtId="0" fontId="11" fillId="8" borderId="25" xfId="0" applyFont="1" applyFill="1" applyBorder="1" applyAlignment="1">
      <alignment horizontal="center"/>
    </xf>
    <xf numFmtId="0" fontId="11" fillId="8" borderId="50" xfId="0" applyFont="1" applyFill="1" applyBorder="1" applyAlignment="1">
      <alignment horizontal="center"/>
    </xf>
    <xf numFmtId="0" fontId="22" fillId="8" borderId="25" xfId="0" applyFont="1" applyFill="1" applyBorder="1" applyAlignment="1">
      <alignment horizontal="center"/>
    </xf>
    <xf numFmtId="0" fontId="22" fillId="8" borderId="50" xfId="0" applyFont="1" applyFill="1" applyBorder="1" applyAlignment="1">
      <alignment horizontal="center"/>
    </xf>
    <xf numFmtId="0" fontId="11" fillId="8" borderId="32" xfId="0" applyFont="1" applyFill="1" applyBorder="1" applyAlignment="1">
      <alignment horizontal="center"/>
    </xf>
    <xf numFmtId="0" fontId="11" fillId="16" borderId="25" xfId="0" applyFont="1" applyFill="1" applyBorder="1" applyAlignment="1">
      <alignment horizontal="center"/>
    </xf>
    <xf numFmtId="0" fontId="11" fillId="16" borderId="24" xfId="0" applyFont="1" applyFill="1" applyBorder="1" applyAlignment="1">
      <alignment horizontal="center"/>
    </xf>
    <xf numFmtId="0" fontId="22" fillId="16" borderId="25" xfId="0" applyFont="1" applyFill="1" applyBorder="1" applyAlignment="1">
      <alignment horizontal="center"/>
    </xf>
    <xf numFmtId="0" fontId="22" fillId="16" borderId="24" xfId="0" applyFont="1" applyFill="1" applyBorder="1" applyAlignment="1">
      <alignment horizontal="center"/>
    </xf>
    <xf numFmtId="0" fontId="22" fillId="18" borderId="25" xfId="0" applyFont="1" applyFill="1" applyBorder="1" applyAlignment="1">
      <alignment horizontal="center"/>
    </xf>
    <xf numFmtId="0" fontId="22" fillId="3" borderId="33" xfId="0" applyFont="1" applyFill="1" applyBorder="1" applyAlignment="1">
      <alignment horizontal="center"/>
    </xf>
    <xf numFmtId="0" fontId="2" fillId="2" borderId="47" xfId="0" applyFont="1" applyFill="1" applyBorder="1" applyAlignment="1">
      <alignment horizontal="center" wrapText="1"/>
    </xf>
    <xf numFmtId="0" fontId="22" fillId="4" borderId="1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1" fillId="3" borderId="23" xfId="0" applyFont="1" applyFill="1" applyBorder="1" applyAlignment="1">
      <alignment horizontal="center"/>
    </xf>
    <xf numFmtId="0" fontId="22" fillId="3" borderId="2" xfId="0" applyFont="1" applyFill="1" applyBorder="1" applyAlignment="1">
      <alignment horizontal="center"/>
    </xf>
    <xf numFmtId="0" fontId="22" fillId="8" borderId="14" xfId="0" applyFont="1" applyFill="1" applyBorder="1"/>
    <xf numFmtId="0" fontId="2" fillId="2" borderId="4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1" fillId="2" borderId="7" xfId="0" applyFont="1" applyFill="1" applyBorder="1"/>
    <xf numFmtId="0" fontId="11" fillId="3" borderId="40" xfId="0" applyFont="1" applyFill="1" applyBorder="1"/>
    <xf numFmtId="0" fontId="11" fillId="3" borderId="26" xfId="0" applyFont="1" applyFill="1" applyBorder="1"/>
    <xf numFmtId="0" fontId="22" fillId="3" borderId="26" xfId="0" applyFont="1" applyFill="1" applyBorder="1"/>
    <xf numFmtId="0" fontId="11" fillId="18" borderId="40" xfId="0" applyFont="1" applyFill="1" applyBorder="1"/>
    <xf numFmtId="0" fontId="11" fillId="18" borderId="2" xfId="0" applyFont="1" applyFill="1" applyBorder="1"/>
    <xf numFmtId="0" fontId="11" fillId="18" borderId="2" xfId="0" applyFont="1" applyFill="1" applyBorder="1" applyAlignment="1">
      <alignment horizontal="center"/>
    </xf>
    <xf numFmtId="0" fontId="22" fillId="18" borderId="2" xfId="0" applyFont="1" applyFill="1" applyBorder="1" applyAlignment="1">
      <alignment horizontal="center"/>
    </xf>
    <xf numFmtId="0" fontId="11" fillId="15" borderId="15" xfId="0" applyFont="1" applyFill="1" applyBorder="1" applyAlignment="1">
      <alignment horizontal="center"/>
    </xf>
    <xf numFmtId="0" fontId="11" fillId="15" borderId="11" xfId="0" applyFont="1" applyFill="1" applyBorder="1" applyAlignment="1">
      <alignment horizontal="center"/>
    </xf>
    <xf numFmtId="0" fontId="11" fillId="5" borderId="14" xfId="0" applyFont="1" applyFill="1" applyBorder="1"/>
    <xf numFmtId="0" fontId="22" fillId="5" borderId="2" xfId="0" applyFont="1" applyFill="1" applyBorder="1"/>
    <xf numFmtId="0" fontId="22" fillId="5" borderId="2" xfId="0" applyFont="1" applyFill="1" applyBorder="1" applyAlignment="1">
      <alignment horizontal="center"/>
    </xf>
    <xf numFmtId="0" fontId="3" fillId="12" borderId="40" xfId="0" applyFont="1" applyFill="1" applyBorder="1" applyAlignment="1">
      <alignment horizontal="center"/>
    </xf>
    <xf numFmtId="49" fontId="18" fillId="6" borderId="28" xfId="2" applyNumberFormat="1" applyFont="1" applyFill="1" applyBorder="1"/>
    <xf numFmtId="0" fontId="11" fillId="4" borderId="1" xfId="0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6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64" xfId="0" applyFont="1" applyFill="1" applyBorder="1" applyAlignment="1">
      <alignment horizontal="center" vertical="center"/>
    </xf>
    <xf numFmtId="0" fontId="22" fillId="2" borderId="64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22" fillId="2" borderId="25" xfId="0" applyFont="1" applyFill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22" fillId="18" borderId="20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31" xfId="0" applyFont="1" applyFill="1" applyBorder="1" applyAlignment="1">
      <alignment horizontal="center"/>
    </xf>
    <xf numFmtId="0" fontId="22" fillId="2" borderId="17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0" fillId="2" borderId="72" xfId="0" applyFill="1" applyBorder="1"/>
    <xf numFmtId="0" fontId="0" fillId="2" borderId="64" xfId="0" applyFill="1" applyBorder="1"/>
    <xf numFmtId="0" fontId="3" fillId="12" borderId="31" xfId="0" applyFont="1" applyFill="1" applyBorder="1" applyAlignment="1">
      <alignment horizontal="center" wrapText="1"/>
    </xf>
    <xf numFmtId="0" fontId="24" fillId="7" borderId="14" xfId="0" applyFont="1" applyFill="1" applyBorder="1" applyAlignment="1">
      <alignment horizontal="center"/>
    </xf>
    <xf numFmtId="0" fontId="24" fillId="7" borderId="26" xfId="0" applyFont="1" applyFill="1" applyBorder="1" applyAlignment="1">
      <alignment horizontal="center"/>
    </xf>
    <xf numFmtId="0" fontId="24" fillId="7" borderId="15" xfId="0" applyFont="1" applyFill="1" applyBorder="1" applyAlignment="1">
      <alignment horizontal="center"/>
    </xf>
    <xf numFmtId="0" fontId="24" fillId="7" borderId="25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1" fillId="11" borderId="45" xfId="0" applyFont="1" applyFill="1" applyBorder="1"/>
    <xf numFmtId="0" fontId="11" fillId="2" borderId="28" xfId="0" applyFont="1" applyFill="1" applyBorder="1" applyAlignment="1">
      <alignment horizontal="center"/>
    </xf>
    <xf numFmtId="0" fontId="22" fillId="2" borderId="20" xfId="0" applyFont="1" applyFill="1" applyBorder="1" applyAlignment="1">
      <alignment horizontal="center"/>
    </xf>
    <xf numFmtId="0" fontId="22" fillId="2" borderId="28" xfId="0" applyFont="1" applyFill="1" applyBorder="1" applyAlignment="1">
      <alignment horizontal="center"/>
    </xf>
    <xf numFmtId="0" fontId="22" fillId="2" borderId="27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22" fillId="2" borderId="26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/>
    </xf>
    <xf numFmtId="0" fontId="0" fillId="2" borderId="65" xfId="0" applyFill="1" applyBorder="1" applyAlignment="1">
      <alignment horizontal="center"/>
    </xf>
    <xf numFmtId="0" fontId="3" fillId="16" borderId="31" xfId="0" applyFont="1" applyFill="1" applyBorder="1" applyAlignment="1">
      <alignment horizontal="center" wrapText="1"/>
    </xf>
    <xf numFmtId="0" fontId="22" fillId="2" borderId="71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1" fillId="2" borderId="26" xfId="0" applyFont="1" applyFill="1" applyBorder="1"/>
    <xf numFmtId="2" fontId="16" fillId="2" borderId="17" xfId="0" applyNumberFormat="1" applyFont="1" applyFill="1" applyBorder="1" applyAlignment="1">
      <alignment horizontal="center"/>
    </xf>
    <xf numFmtId="0" fontId="22" fillId="2" borderId="20" xfId="0" applyFont="1" applyFill="1" applyBorder="1"/>
    <xf numFmtId="0" fontId="11" fillId="0" borderId="17" xfId="0" applyFont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" fillId="2" borderId="60" xfId="0" applyFont="1" applyFill="1" applyBorder="1" applyAlignment="1">
      <alignment horizontal="center" wrapText="1"/>
    </xf>
    <xf numFmtId="0" fontId="21" fillId="2" borderId="25" xfId="4" applyFont="1" applyFill="1" applyBorder="1" applyAlignment="1">
      <alignment horizontal="center"/>
    </xf>
    <xf numFmtId="0" fontId="8" fillId="2" borderId="20" xfId="4" applyFont="1" applyFill="1" applyBorder="1" applyAlignment="1">
      <alignment horizontal="center"/>
    </xf>
    <xf numFmtId="0" fontId="2" fillId="2" borderId="69" xfId="0" applyFont="1" applyFill="1" applyBorder="1"/>
    <xf numFmtId="0" fontId="2" fillId="2" borderId="35" xfId="0" applyFont="1" applyFill="1" applyBorder="1" applyAlignment="1">
      <alignment horizontal="center" wrapText="1"/>
    </xf>
    <xf numFmtId="0" fontId="6" fillId="2" borderId="51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 wrapText="1"/>
    </xf>
    <xf numFmtId="0" fontId="22" fillId="15" borderId="20" xfId="0" applyFont="1" applyFill="1" applyBorder="1" applyAlignment="1">
      <alignment horizontal="center"/>
    </xf>
    <xf numFmtId="0" fontId="22" fillId="15" borderId="7" xfId="0" applyFont="1" applyFill="1" applyBorder="1" applyAlignment="1">
      <alignment horizontal="center"/>
    </xf>
    <xf numFmtId="0" fontId="22" fillId="2" borderId="9" xfId="0" applyFont="1" applyFill="1" applyBorder="1" applyAlignment="1">
      <alignment horizontal="center"/>
    </xf>
    <xf numFmtId="0" fontId="11" fillId="15" borderId="17" xfId="0" applyFont="1" applyFill="1" applyBorder="1" applyAlignment="1">
      <alignment horizontal="center"/>
    </xf>
    <xf numFmtId="0" fontId="11" fillId="2" borderId="45" xfId="0" applyFont="1" applyFill="1" applyBorder="1"/>
    <xf numFmtId="0" fontId="11" fillId="15" borderId="0" xfId="0" applyFont="1" applyFill="1" applyAlignment="1">
      <alignment horizontal="center"/>
    </xf>
    <xf numFmtId="0" fontId="11" fillId="15" borderId="0" xfId="0" applyFont="1" applyFill="1"/>
    <xf numFmtId="0" fontId="22" fillId="2" borderId="56" xfId="0" applyFont="1" applyFill="1" applyBorder="1"/>
    <xf numFmtId="0" fontId="22" fillId="2" borderId="11" xfId="0" applyFont="1" applyFill="1" applyBorder="1"/>
    <xf numFmtId="0" fontId="22" fillId="2" borderId="37" xfId="0" applyFont="1" applyFill="1" applyBorder="1" applyAlignment="1">
      <alignment horizontal="center"/>
    </xf>
    <xf numFmtId="0" fontId="11" fillId="2" borderId="36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8" fillId="2" borderId="11" xfId="4" applyFont="1" applyFill="1" applyBorder="1" applyAlignment="1">
      <alignment horizontal="center"/>
    </xf>
    <xf numFmtId="0" fontId="22" fillId="2" borderId="45" xfId="0" applyFont="1" applyFill="1" applyBorder="1"/>
    <xf numFmtId="0" fontId="18" fillId="2" borderId="24" xfId="1" applyFont="1" applyFill="1" applyBorder="1" applyAlignment="1">
      <alignment horizontal="left"/>
    </xf>
    <xf numFmtId="0" fontId="11" fillId="2" borderId="56" xfId="0" applyFont="1" applyFill="1" applyBorder="1"/>
    <xf numFmtId="0" fontId="11" fillId="2" borderId="11" xfId="0" applyFont="1" applyFill="1" applyBorder="1"/>
    <xf numFmtId="0" fontId="11" fillId="2" borderId="37" xfId="0" applyFont="1" applyFill="1" applyBorder="1" applyAlignment="1">
      <alignment horizontal="center"/>
    </xf>
    <xf numFmtId="0" fontId="11" fillId="6" borderId="37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 vertical="center"/>
    </xf>
    <xf numFmtId="0" fontId="22" fillId="4" borderId="56" xfId="0" applyFont="1" applyFill="1" applyBorder="1"/>
    <xf numFmtId="0" fontId="22" fillId="4" borderId="37" xfId="0" applyFont="1" applyFill="1" applyBorder="1" applyAlignment="1">
      <alignment horizontal="center"/>
    </xf>
    <xf numFmtId="0" fontId="22" fillId="4" borderId="50" xfId="0" applyFont="1" applyFill="1" applyBorder="1" applyAlignment="1">
      <alignment horizontal="center"/>
    </xf>
    <xf numFmtId="0" fontId="22" fillId="18" borderId="28" xfId="0" applyFont="1" applyFill="1" applyBorder="1" applyAlignment="1">
      <alignment horizontal="center"/>
    </xf>
    <xf numFmtId="0" fontId="22" fillId="10" borderId="6" xfId="0" applyFont="1" applyFill="1" applyBorder="1"/>
    <xf numFmtId="0" fontId="22" fillId="10" borderId="7" xfId="0" applyFont="1" applyFill="1" applyBorder="1"/>
    <xf numFmtId="0" fontId="22" fillId="10" borderId="7" xfId="0" applyFont="1" applyFill="1" applyBorder="1" applyAlignment="1">
      <alignment horizontal="center"/>
    </xf>
    <xf numFmtId="0" fontId="22" fillId="10" borderId="32" xfId="0" applyFont="1" applyFill="1" applyBorder="1" applyAlignment="1">
      <alignment horizontal="center"/>
    </xf>
    <xf numFmtId="0" fontId="22" fillId="10" borderId="61" xfId="0" applyFont="1" applyFill="1" applyBorder="1" applyAlignment="1">
      <alignment horizontal="center"/>
    </xf>
    <xf numFmtId="0" fontId="22" fillId="15" borderId="17" xfId="0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0" fontId="22" fillId="17" borderId="17" xfId="0" applyFont="1" applyFill="1" applyBorder="1" applyAlignment="1">
      <alignment horizontal="center" vertical="center"/>
    </xf>
    <xf numFmtId="0" fontId="11" fillId="17" borderId="14" xfId="0" applyFont="1" applyFill="1" applyBorder="1" applyAlignment="1">
      <alignment horizontal="center" vertical="center"/>
    </xf>
    <xf numFmtId="0" fontId="11" fillId="17" borderId="15" xfId="0" applyFont="1" applyFill="1" applyBorder="1" applyAlignment="1">
      <alignment horizontal="center" vertical="center"/>
    </xf>
    <xf numFmtId="0" fontId="11" fillId="17" borderId="25" xfId="0" applyFont="1" applyFill="1" applyBorder="1" applyAlignment="1">
      <alignment horizontal="center" vertical="center"/>
    </xf>
    <xf numFmtId="0" fontId="22" fillId="17" borderId="63" xfId="0" applyFont="1" applyFill="1" applyBorder="1" applyAlignment="1">
      <alignment horizontal="center" vertical="center"/>
    </xf>
    <xf numFmtId="49" fontId="18" fillId="17" borderId="26" xfId="2" applyNumberFormat="1" applyFont="1" applyFill="1" applyBorder="1"/>
    <xf numFmtId="49" fontId="18" fillId="17" borderId="25" xfId="2" applyNumberFormat="1" applyFont="1" applyFill="1" applyBorder="1"/>
    <xf numFmtId="0" fontId="22" fillId="17" borderId="17" xfId="0" applyFont="1" applyFill="1" applyBorder="1" applyAlignment="1">
      <alignment horizontal="center"/>
    </xf>
    <xf numFmtId="0" fontId="4" fillId="17" borderId="9" xfId="1" applyFill="1" applyBorder="1" applyAlignment="1">
      <alignment horizontal="left"/>
    </xf>
    <xf numFmtId="0" fontId="10" fillId="17" borderId="25" xfId="1" applyFont="1" applyFill="1" applyBorder="1" applyAlignment="1">
      <alignment horizontal="center"/>
    </xf>
    <xf numFmtId="2" fontId="22" fillId="17" borderId="17" xfId="0" applyNumberFormat="1" applyFont="1" applyFill="1" applyBorder="1" applyAlignment="1">
      <alignment horizontal="center"/>
    </xf>
    <xf numFmtId="0" fontId="11" fillId="3" borderId="38" xfId="0" applyFont="1" applyFill="1" applyBorder="1"/>
    <xf numFmtId="0" fontId="11" fillId="3" borderId="38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15" fillId="19" borderId="17" xfId="0" applyFont="1" applyFill="1" applyBorder="1" applyAlignment="1">
      <alignment horizontal="center"/>
    </xf>
    <xf numFmtId="0" fontId="15" fillId="20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right"/>
    </xf>
    <xf numFmtId="0" fontId="11" fillId="14" borderId="56" xfId="0" applyFont="1" applyFill="1" applyBorder="1"/>
    <xf numFmtId="0" fontId="11" fillId="14" borderId="11" xfId="0" applyFont="1" applyFill="1" applyBorder="1"/>
    <xf numFmtId="0" fontId="11" fillId="15" borderId="15" xfId="0" applyFont="1" applyFill="1" applyBorder="1"/>
    <xf numFmtId="0" fontId="22" fillId="15" borderId="15" xfId="0" applyFont="1" applyFill="1" applyBorder="1" applyAlignment="1">
      <alignment horizontal="center"/>
    </xf>
    <xf numFmtId="0" fontId="11" fillId="15" borderId="2" xfId="0" applyFont="1" applyFill="1" applyBorder="1" applyAlignment="1">
      <alignment horizontal="center"/>
    </xf>
    <xf numFmtId="0" fontId="11" fillId="15" borderId="7" xfId="0" applyFont="1" applyFill="1" applyBorder="1"/>
    <xf numFmtId="0" fontId="11" fillId="15" borderId="7" xfId="0" applyFont="1" applyFill="1" applyBorder="1" applyAlignment="1">
      <alignment horizontal="center"/>
    </xf>
    <xf numFmtId="0" fontId="11" fillId="15" borderId="25" xfId="0" applyFont="1" applyFill="1" applyBorder="1" applyAlignment="1">
      <alignment horizontal="center"/>
    </xf>
    <xf numFmtId="0" fontId="11" fillId="15" borderId="32" xfId="0" applyFont="1" applyFill="1" applyBorder="1" applyAlignment="1">
      <alignment horizontal="center"/>
    </xf>
    <xf numFmtId="0" fontId="22" fillId="14" borderId="14" xfId="0" applyFont="1" applyFill="1" applyBorder="1"/>
    <xf numFmtId="0" fontId="22" fillId="14" borderId="15" xfId="0" applyFont="1" applyFill="1" applyBorder="1"/>
    <xf numFmtId="0" fontId="22" fillId="14" borderId="25" xfId="0" applyFont="1" applyFill="1" applyBorder="1" applyAlignment="1">
      <alignment horizontal="center"/>
    </xf>
    <xf numFmtId="0" fontId="22" fillId="14" borderId="24" xfId="0" applyFont="1" applyFill="1" applyBorder="1" applyAlignment="1">
      <alignment horizontal="center"/>
    </xf>
    <xf numFmtId="0" fontId="22" fillId="2" borderId="11" xfId="0" applyFont="1" applyFill="1" applyBorder="1" applyAlignment="1">
      <alignment horizontal="center"/>
    </xf>
    <xf numFmtId="0" fontId="21" fillId="2" borderId="11" xfId="4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22" fillId="6" borderId="35" xfId="0" applyFont="1" applyFill="1" applyBorder="1" applyAlignment="1">
      <alignment horizontal="right"/>
    </xf>
    <xf numFmtId="0" fontId="22" fillId="7" borderId="1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/>
    </xf>
    <xf numFmtId="0" fontId="21" fillId="2" borderId="20" xfId="4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72" xfId="0" applyFont="1" applyFill="1" applyBorder="1" applyAlignment="1">
      <alignment horizontal="center"/>
    </xf>
    <xf numFmtId="0" fontId="2" fillId="2" borderId="64" xfId="0" applyFont="1" applyFill="1" applyBorder="1" applyAlignment="1">
      <alignment horizontal="center"/>
    </xf>
    <xf numFmtId="0" fontId="3" fillId="16" borderId="2" xfId="0" applyFont="1" applyFill="1" applyBorder="1"/>
    <xf numFmtId="0" fontId="3" fillId="12" borderId="40" xfId="0" applyFont="1" applyFill="1" applyBorder="1"/>
    <xf numFmtId="0" fontId="24" fillId="2" borderId="50" xfId="0" applyFont="1" applyFill="1" applyBorder="1" applyAlignment="1">
      <alignment horizontal="center"/>
    </xf>
    <xf numFmtId="0" fontId="24" fillId="7" borderId="50" xfId="0" applyFont="1" applyFill="1" applyBorder="1" applyAlignment="1">
      <alignment horizontal="center"/>
    </xf>
    <xf numFmtId="0" fontId="15" fillId="2" borderId="69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wrapText="1"/>
    </xf>
    <xf numFmtId="0" fontId="3" fillId="8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3" fillId="13" borderId="2" xfId="0" applyFont="1" applyFill="1" applyBorder="1" applyAlignment="1">
      <alignment horizontal="center" wrapText="1"/>
    </xf>
    <xf numFmtId="0" fontId="3" fillId="22" borderId="7" xfId="0" applyFont="1" applyFill="1" applyBorder="1" applyAlignment="1">
      <alignment horizontal="center" wrapText="1"/>
    </xf>
    <xf numFmtId="0" fontId="3" fillId="22" borderId="2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26" fillId="22" borderId="0" xfId="0" applyFont="1" applyFill="1" applyAlignment="1">
      <alignment horizontal="left" vertical="center"/>
    </xf>
    <xf numFmtId="0" fontId="11" fillId="22" borderId="0" xfId="0" applyFont="1" applyFill="1"/>
    <xf numFmtId="0" fontId="11" fillId="3" borderId="20" xfId="0" applyFont="1" applyFill="1" applyBorder="1"/>
    <xf numFmtId="0" fontId="2" fillId="2" borderId="71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22" fillId="2" borderId="14" xfId="0" applyFont="1" applyFill="1" applyBorder="1" applyAlignment="1">
      <alignment horizontal="center"/>
    </xf>
    <xf numFmtId="0" fontId="22" fillId="2" borderId="45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56" xfId="0" applyFont="1" applyFill="1" applyBorder="1" applyAlignment="1">
      <alignment horizontal="center"/>
    </xf>
    <xf numFmtId="0" fontId="22" fillId="2" borderId="5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" fillId="4" borderId="0" xfId="0" applyFont="1" applyFill="1"/>
    <xf numFmtId="0" fontId="11" fillId="2" borderId="63" xfId="0" applyFont="1" applyFill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22" fillId="2" borderId="63" xfId="0" applyFont="1" applyFill="1" applyBorder="1" applyAlignment="1">
      <alignment horizontal="center"/>
    </xf>
    <xf numFmtId="0" fontId="2" fillId="2" borderId="58" xfId="0" applyFont="1" applyFill="1" applyBorder="1" applyAlignment="1">
      <alignment horizontal="center" wrapText="1"/>
    </xf>
    <xf numFmtId="0" fontId="11" fillId="0" borderId="26" xfId="0" applyFont="1" applyBorder="1" applyAlignment="1">
      <alignment horizontal="center"/>
    </xf>
    <xf numFmtId="0" fontId="3" fillId="13" borderId="6" xfId="0" applyFont="1" applyFill="1" applyBorder="1" applyAlignment="1">
      <alignment horizontal="center" wrapText="1"/>
    </xf>
    <xf numFmtId="0" fontId="1" fillId="13" borderId="0" xfId="0" applyFont="1" applyFill="1"/>
    <xf numFmtId="0" fontId="22" fillId="2" borderId="72" xfId="0" applyFont="1" applyFill="1" applyBorder="1" applyAlignment="1">
      <alignment horizontal="center"/>
    </xf>
    <xf numFmtId="0" fontId="11" fillId="2" borderId="45" xfId="0" applyFont="1" applyFill="1" applyBorder="1" applyAlignment="1">
      <alignment horizontal="center"/>
    </xf>
    <xf numFmtId="0" fontId="13" fillId="23" borderId="0" xfId="0" applyFont="1" applyFill="1" applyAlignment="1">
      <alignment horizontal="left"/>
    </xf>
    <xf numFmtId="0" fontId="14" fillId="23" borderId="0" xfId="0" applyFont="1" applyFill="1"/>
    <xf numFmtId="0" fontId="1" fillId="23" borderId="0" xfId="0" applyFont="1" applyFill="1"/>
    <xf numFmtId="0" fontId="13" fillId="23" borderId="0" xfId="0" applyFont="1" applyFill="1"/>
    <xf numFmtId="0" fontId="2" fillId="23" borderId="0" xfId="0" applyFont="1" applyFill="1" applyAlignment="1">
      <alignment horizontal="center" vertical="center"/>
    </xf>
    <xf numFmtId="0" fontId="27" fillId="23" borderId="0" xfId="0" applyFont="1" applyFill="1" applyAlignment="1">
      <alignment horizontal="left" vertical="center"/>
    </xf>
    <xf numFmtId="0" fontId="25" fillId="22" borderId="0" xfId="0" applyFont="1" applyFill="1"/>
    <xf numFmtId="0" fontId="22" fillId="22" borderId="0" xfId="0" applyFont="1" applyFill="1"/>
    <xf numFmtId="0" fontId="11" fillId="3" borderId="6" xfId="0" applyFont="1" applyFill="1" applyBorder="1" applyAlignment="1">
      <alignment horizontal="center" vertical="center"/>
    </xf>
    <xf numFmtId="49" fontId="18" fillId="2" borderId="17" xfId="2" applyNumberFormat="1" applyFont="1" applyFill="1" applyBorder="1" applyAlignment="1">
      <alignment horizontal="left"/>
    </xf>
    <xf numFmtId="0" fontId="24" fillId="7" borderId="17" xfId="0" applyFont="1" applyFill="1" applyBorder="1"/>
    <xf numFmtId="49" fontId="18" fillId="2" borderId="17" xfId="2" applyNumberFormat="1" applyFont="1" applyFill="1" applyBorder="1"/>
    <xf numFmtId="0" fontId="18" fillId="2" borderId="17" xfId="1" applyFont="1" applyFill="1" applyBorder="1" applyAlignment="1">
      <alignment horizontal="left"/>
    </xf>
    <xf numFmtId="49" fontId="18" fillId="2" borderId="17" xfId="3" applyNumberFormat="1" applyFont="1" applyFill="1" applyBorder="1" applyAlignment="1">
      <alignment horizontal="left"/>
    </xf>
    <xf numFmtId="0" fontId="11" fillId="5" borderId="25" xfId="0" applyFont="1" applyFill="1" applyBorder="1"/>
    <xf numFmtId="0" fontId="22" fillId="5" borderId="25" xfId="0" applyFont="1" applyFill="1" applyBorder="1"/>
    <xf numFmtId="0" fontId="11" fillId="4" borderId="32" xfId="0" applyFont="1" applyFill="1" applyBorder="1" applyAlignment="1">
      <alignment horizontal="center"/>
    </xf>
    <xf numFmtId="0" fontId="11" fillId="3" borderId="37" xfId="0" applyFont="1" applyFill="1" applyBorder="1" applyAlignment="1">
      <alignment horizontal="center"/>
    </xf>
    <xf numFmtId="0" fontId="11" fillId="18" borderId="23" xfId="0" applyFont="1" applyFill="1" applyBorder="1" applyAlignment="1">
      <alignment horizontal="center"/>
    </xf>
    <xf numFmtId="0" fontId="11" fillId="18" borderId="25" xfId="0" applyFont="1" applyFill="1" applyBorder="1" applyAlignment="1">
      <alignment horizontal="center"/>
    </xf>
    <xf numFmtId="0" fontId="11" fillId="3" borderId="23" xfId="0" applyFont="1" applyFill="1" applyBorder="1"/>
    <xf numFmtId="0" fontId="11" fillId="3" borderId="55" xfId="0" applyFont="1" applyFill="1" applyBorder="1"/>
    <xf numFmtId="0" fontId="11" fillId="3" borderId="32" xfId="0" applyFont="1" applyFill="1" applyBorder="1"/>
    <xf numFmtId="0" fontId="11" fillId="5" borderId="26" xfId="0" applyFont="1" applyFill="1" applyBorder="1" applyAlignment="1">
      <alignment horizontal="center"/>
    </xf>
    <xf numFmtId="0" fontId="22" fillId="5" borderId="26" xfId="0" applyFont="1" applyFill="1" applyBorder="1" applyAlignment="1">
      <alignment horizontal="center"/>
    </xf>
    <xf numFmtId="0" fontId="22" fillId="7" borderId="26" xfId="0" applyFont="1" applyFill="1" applyBorder="1" applyAlignment="1">
      <alignment horizontal="center"/>
    </xf>
    <xf numFmtId="0" fontId="11" fillId="7" borderId="26" xfId="0" applyFont="1" applyFill="1" applyBorder="1" applyAlignment="1">
      <alignment horizontal="center"/>
    </xf>
    <xf numFmtId="0" fontId="11" fillId="15" borderId="26" xfId="0" applyFont="1" applyFill="1" applyBorder="1" applyAlignment="1">
      <alignment horizontal="center"/>
    </xf>
    <xf numFmtId="0" fontId="11" fillId="15" borderId="31" xfId="0" applyFont="1" applyFill="1" applyBorder="1" applyAlignment="1">
      <alignment horizontal="center"/>
    </xf>
    <xf numFmtId="0" fontId="11" fillId="14" borderId="26" xfId="0" applyFont="1" applyFill="1" applyBorder="1" applyAlignment="1">
      <alignment horizontal="center"/>
    </xf>
    <xf numFmtId="0" fontId="22" fillId="14" borderId="26" xfId="0" applyFont="1" applyFill="1" applyBorder="1" applyAlignment="1">
      <alignment horizontal="center"/>
    </xf>
    <xf numFmtId="0" fontId="11" fillId="10" borderId="40" xfId="0" applyFont="1" applyFill="1" applyBorder="1" applyAlignment="1">
      <alignment horizontal="center"/>
    </xf>
    <xf numFmtId="0" fontId="11" fillId="10" borderId="26" xfId="0" applyFont="1" applyFill="1" applyBorder="1" applyAlignment="1">
      <alignment horizontal="center"/>
    </xf>
    <xf numFmtId="0" fontId="22" fillId="10" borderId="26" xfId="0" applyFont="1" applyFill="1" applyBorder="1" applyAlignment="1">
      <alignment horizontal="center"/>
    </xf>
    <xf numFmtId="0" fontId="22" fillId="10" borderId="31" xfId="0" applyFont="1" applyFill="1" applyBorder="1" applyAlignment="1">
      <alignment horizontal="center"/>
    </xf>
    <xf numFmtId="0" fontId="22" fillId="4" borderId="36" xfId="0" applyFont="1" applyFill="1" applyBorder="1" applyAlignment="1">
      <alignment horizontal="center"/>
    </xf>
    <xf numFmtId="0" fontId="11" fillId="4" borderId="26" xfId="0" applyFont="1" applyFill="1" applyBorder="1" applyAlignment="1">
      <alignment horizontal="center"/>
    </xf>
    <xf numFmtId="0" fontId="11" fillId="4" borderId="21" xfId="0" applyFont="1" applyFill="1" applyBorder="1" applyAlignment="1">
      <alignment horizontal="center"/>
    </xf>
    <xf numFmtId="0" fontId="22" fillId="5" borderId="40" xfId="0" applyFont="1" applyFill="1" applyBorder="1"/>
    <xf numFmtId="0" fontId="11" fillId="5" borderId="26" xfId="0" applyFont="1" applyFill="1" applyBorder="1"/>
    <xf numFmtId="0" fontId="22" fillId="5" borderId="26" xfId="0" applyFont="1" applyFill="1" applyBorder="1"/>
    <xf numFmtId="0" fontId="11" fillId="6" borderId="36" xfId="0" applyFont="1" applyFill="1" applyBorder="1" applyAlignment="1">
      <alignment horizontal="center"/>
    </xf>
    <xf numFmtId="0" fontId="11" fillId="6" borderId="26" xfId="0" applyFont="1" applyFill="1" applyBorder="1" applyAlignment="1">
      <alignment horizontal="center"/>
    </xf>
    <xf numFmtId="0" fontId="22" fillId="6" borderId="26" xfId="0" applyFont="1" applyFill="1" applyBorder="1" applyAlignment="1">
      <alignment horizontal="center"/>
    </xf>
    <xf numFmtId="0" fontId="11" fillId="3" borderId="26" xfId="0" applyFont="1" applyFill="1" applyBorder="1" applyAlignment="1">
      <alignment horizontal="center"/>
    </xf>
    <xf numFmtId="0" fontId="22" fillId="3" borderId="26" xfId="0" applyFont="1" applyFill="1" applyBorder="1" applyAlignment="1">
      <alignment horizontal="center"/>
    </xf>
    <xf numFmtId="0" fontId="11" fillId="13" borderId="36" xfId="0" applyFont="1" applyFill="1" applyBorder="1" applyAlignment="1">
      <alignment horizontal="center"/>
    </xf>
    <xf numFmtId="0" fontId="11" fillId="13" borderId="26" xfId="0" applyFont="1" applyFill="1" applyBorder="1" applyAlignment="1">
      <alignment horizontal="center"/>
    </xf>
    <xf numFmtId="0" fontId="11" fillId="13" borderId="21" xfId="0" applyFont="1" applyFill="1" applyBorder="1" applyAlignment="1">
      <alignment horizontal="center"/>
    </xf>
    <xf numFmtId="0" fontId="11" fillId="11" borderId="26" xfId="0" applyFont="1" applyFill="1" applyBorder="1" applyAlignment="1">
      <alignment horizontal="center"/>
    </xf>
    <xf numFmtId="0" fontId="22" fillId="11" borderId="26" xfId="0" applyFont="1" applyFill="1" applyBorder="1" applyAlignment="1">
      <alignment horizontal="center"/>
    </xf>
    <xf numFmtId="0" fontId="11" fillId="3" borderId="40" xfId="0" applyFont="1" applyFill="1" applyBorder="1" applyAlignment="1">
      <alignment horizontal="center"/>
    </xf>
    <xf numFmtId="0" fontId="11" fillId="4" borderId="36" xfId="0" applyFont="1" applyFill="1" applyBorder="1" applyAlignment="1">
      <alignment horizontal="center"/>
    </xf>
    <xf numFmtId="0" fontId="11" fillId="8" borderId="40" xfId="0" applyFont="1" applyFill="1" applyBorder="1" applyAlignment="1">
      <alignment horizontal="center"/>
    </xf>
    <xf numFmtId="0" fontId="11" fillId="8" borderId="26" xfId="0" applyFont="1" applyFill="1" applyBorder="1" applyAlignment="1">
      <alignment horizontal="center"/>
    </xf>
    <xf numFmtId="0" fontId="22" fillId="8" borderId="26" xfId="0" applyFont="1" applyFill="1" applyBorder="1" applyAlignment="1">
      <alignment horizontal="center"/>
    </xf>
    <xf numFmtId="0" fontId="11" fillId="8" borderId="31" xfId="0" applyFont="1" applyFill="1" applyBorder="1" applyAlignment="1">
      <alignment horizontal="center"/>
    </xf>
    <xf numFmtId="0" fontId="22" fillId="16" borderId="26" xfId="0" applyFont="1" applyFill="1" applyBorder="1" applyAlignment="1">
      <alignment horizontal="center"/>
    </xf>
    <xf numFmtId="0" fontId="11" fillId="16" borderId="26" xfId="0" applyFont="1" applyFill="1" applyBorder="1" applyAlignment="1">
      <alignment horizontal="center"/>
    </xf>
    <xf numFmtId="0" fontId="11" fillId="9" borderId="69" xfId="0" applyFont="1" applyFill="1" applyBorder="1" applyAlignment="1">
      <alignment horizontal="center"/>
    </xf>
    <xf numFmtId="0" fontId="11" fillId="18" borderId="40" xfId="0" applyFont="1" applyFill="1" applyBorder="1" applyAlignment="1">
      <alignment horizontal="center"/>
    </xf>
    <xf numFmtId="0" fontId="22" fillId="18" borderId="26" xfId="0" applyFont="1" applyFill="1" applyBorder="1" applyAlignment="1">
      <alignment horizontal="center"/>
    </xf>
    <xf numFmtId="0" fontId="11" fillId="18" borderId="26" xfId="0" applyFont="1" applyFill="1" applyBorder="1" applyAlignment="1">
      <alignment horizontal="center"/>
    </xf>
    <xf numFmtId="0" fontId="11" fillId="3" borderId="70" xfId="0" applyFont="1" applyFill="1" applyBorder="1" applyAlignment="1">
      <alignment horizontal="center"/>
    </xf>
    <xf numFmtId="0" fontId="11" fillId="5" borderId="16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/>
    </xf>
    <xf numFmtId="0" fontId="22" fillId="5" borderId="16" xfId="0" applyFont="1" applyFill="1" applyBorder="1" applyAlignment="1">
      <alignment horizontal="center"/>
    </xf>
    <xf numFmtId="0" fontId="11" fillId="5" borderId="14" xfId="0" applyFont="1" applyFill="1" applyBorder="1" applyAlignment="1">
      <alignment horizontal="center"/>
    </xf>
    <xf numFmtId="0" fontId="11" fillId="7" borderId="14" xfId="0" applyFont="1" applyFill="1" applyBorder="1" applyAlignment="1">
      <alignment horizontal="center"/>
    </xf>
    <xf numFmtId="0" fontId="22" fillId="7" borderId="16" xfId="0" applyFont="1" applyFill="1" applyBorder="1" applyAlignment="1">
      <alignment horizontal="center"/>
    </xf>
    <xf numFmtId="0" fontId="11" fillId="7" borderId="16" xfId="0" applyFont="1" applyFill="1" applyBorder="1" applyAlignment="1">
      <alignment horizontal="center"/>
    </xf>
    <xf numFmtId="0" fontId="22" fillId="7" borderId="14" xfId="0" applyFont="1" applyFill="1" applyBorder="1" applyAlignment="1">
      <alignment horizontal="center"/>
    </xf>
    <xf numFmtId="0" fontId="11" fillId="15" borderId="14" xfId="0" applyFont="1" applyFill="1" applyBorder="1" applyAlignment="1">
      <alignment horizontal="center"/>
    </xf>
    <xf numFmtId="0" fontId="11" fillId="15" borderId="16" xfId="0" applyFont="1" applyFill="1" applyBorder="1" applyAlignment="1">
      <alignment horizontal="center"/>
    </xf>
    <xf numFmtId="0" fontId="11" fillId="15" borderId="6" xfId="0" applyFont="1" applyFill="1" applyBorder="1" applyAlignment="1">
      <alignment horizontal="center"/>
    </xf>
    <xf numFmtId="0" fontId="11" fillId="15" borderId="8" xfId="0" applyFont="1" applyFill="1" applyBorder="1" applyAlignment="1">
      <alignment horizontal="center"/>
    </xf>
    <xf numFmtId="0" fontId="11" fillId="14" borderId="74" xfId="0" applyFont="1" applyFill="1" applyBorder="1" applyAlignment="1">
      <alignment horizontal="center"/>
    </xf>
    <xf numFmtId="0" fontId="11" fillId="14" borderId="14" xfId="0" applyFont="1" applyFill="1" applyBorder="1" applyAlignment="1">
      <alignment horizontal="center"/>
    </xf>
    <xf numFmtId="0" fontId="11" fillId="14" borderId="16" xfId="0" applyFont="1" applyFill="1" applyBorder="1" applyAlignment="1">
      <alignment horizontal="center"/>
    </xf>
    <xf numFmtId="0" fontId="22" fillId="14" borderId="14" xfId="0" applyFont="1" applyFill="1" applyBorder="1" applyAlignment="1">
      <alignment horizontal="center"/>
    </xf>
    <xf numFmtId="0" fontId="22" fillId="14" borderId="16" xfId="0" applyFont="1" applyFill="1" applyBorder="1" applyAlignment="1">
      <alignment horizontal="center"/>
    </xf>
    <xf numFmtId="0" fontId="11" fillId="10" borderId="1" xfId="0" applyFont="1" applyFill="1" applyBorder="1" applyAlignment="1">
      <alignment horizontal="center"/>
    </xf>
    <xf numFmtId="0" fontId="11" fillId="10" borderId="3" xfId="0" applyFont="1" applyFill="1" applyBorder="1" applyAlignment="1">
      <alignment horizontal="center"/>
    </xf>
    <xf numFmtId="0" fontId="11" fillId="10" borderId="14" xfId="0" applyFont="1" applyFill="1" applyBorder="1" applyAlignment="1">
      <alignment horizontal="center"/>
    </xf>
    <xf numFmtId="0" fontId="11" fillId="10" borderId="16" xfId="0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0" fontId="22" fillId="10" borderId="16" xfId="0" applyFont="1" applyFill="1" applyBorder="1" applyAlignment="1">
      <alignment horizontal="center"/>
    </xf>
    <xf numFmtId="0" fontId="22" fillId="10" borderId="6" xfId="0" applyFont="1" applyFill="1" applyBorder="1" applyAlignment="1">
      <alignment horizontal="center"/>
    </xf>
    <xf numFmtId="0" fontId="22" fillId="10" borderId="8" xfId="0" applyFont="1" applyFill="1" applyBorder="1" applyAlignment="1">
      <alignment horizontal="center"/>
    </xf>
    <xf numFmtId="0" fontId="22" fillId="4" borderId="56" xfId="0" applyFont="1" applyFill="1" applyBorder="1" applyAlignment="1">
      <alignment horizontal="center"/>
    </xf>
    <xf numFmtId="0" fontId="22" fillId="4" borderId="74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6" xfId="0" applyFont="1" applyFill="1" applyBorder="1" applyAlignment="1">
      <alignment horizontal="center"/>
    </xf>
    <xf numFmtId="0" fontId="11" fillId="4" borderId="45" xfId="0" applyFont="1" applyFill="1" applyBorder="1" applyAlignment="1">
      <alignment horizontal="center"/>
    </xf>
    <xf numFmtId="0" fontId="11" fillId="4" borderId="27" xfId="0" applyFont="1" applyFill="1" applyBorder="1" applyAlignment="1">
      <alignment horizontal="center"/>
    </xf>
    <xf numFmtId="0" fontId="22" fillId="5" borderId="1" xfId="0" applyFont="1" applyFill="1" applyBorder="1" applyAlignment="1">
      <alignment horizontal="center"/>
    </xf>
    <xf numFmtId="0" fontId="22" fillId="5" borderId="3" xfId="0" applyFont="1" applyFill="1" applyBorder="1"/>
    <xf numFmtId="0" fontId="11" fillId="5" borderId="16" xfId="0" applyFont="1" applyFill="1" applyBorder="1"/>
    <xf numFmtId="0" fontId="22" fillId="5" borderId="16" xfId="0" applyFont="1" applyFill="1" applyBorder="1"/>
    <xf numFmtId="0" fontId="11" fillId="6" borderId="56" xfId="0" applyFont="1" applyFill="1" applyBorder="1" applyAlignment="1">
      <alignment horizontal="center"/>
    </xf>
    <xf numFmtId="0" fontId="11" fillId="6" borderId="74" xfId="0" applyFont="1" applyFill="1" applyBorder="1" applyAlignment="1">
      <alignment horizontal="center"/>
    </xf>
    <xf numFmtId="0" fontId="11" fillId="6" borderId="14" xfId="0" applyFont="1" applyFill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22" fillId="6" borderId="14" xfId="0" applyFont="1" applyFill="1" applyBorder="1" applyAlignment="1">
      <alignment horizontal="center"/>
    </xf>
    <xf numFmtId="0" fontId="22" fillId="6" borderId="16" xfId="0" applyFont="1" applyFill="1" applyBorder="1" applyAlignment="1">
      <alignment horizontal="center"/>
    </xf>
    <xf numFmtId="0" fontId="11" fillId="4" borderId="56" xfId="0" applyFont="1" applyFill="1" applyBorder="1" applyAlignment="1">
      <alignment horizontal="center"/>
    </xf>
    <xf numFmtId="0" fontId="11" fillId="4" borderId="6" xfId="0" applyFont="1" applyFill="1" applyBorder="1" applyAlignment="1">
      <alignment horizontal="center"/>
    </xf>
    <xf numFmtId="0" fontId="11" fillId="3" borderId="14" xfId="0" applyFont="1" applyFill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22" fillId="3" borderId="14" xfId="0" applyFont="1" applyFill="1" applyBorder="1" applyAlignment="1">
      <alignment horizontal="center"/>
    </xf>
    <xf numFmtId="0" fontId="22" fillId="3" borderId="16" xfId="0" applyFont="1" applyFill="1" applyBorder="1" applyAlignment="1">
      <alignment horizontal="center"/>
    </xf>
    <xf numFmtId="0" fontId="11" fillId="13" borderId="56" xfId="0" applyFont="1" applyFill="1" applyBorder="1" applyAlignment="1">
      <alignment horizontal="center"/>
    </xf>
    <xf numFmtId="0" fontId="11" fillId="13" borderId="74" xfId="0" applyFont="1" applyFill="1" applyBorder="1" applyAlignment="1">
      <alignment horizontal="center"/>
    </xf>
    <xf numFmtId="0" fontId="11" fillId="13" borderId="14" xfId="0" applyFont="1" applyFill="1" applyBorder="1" applyAlignment="1">
      <alignment horizontal="center"/>
    </xf>
    <xf numFmtId="0" fontId="11" fillId="13" borderId="16" xfId="0" applyFont="1" applyFill="1" applyBorder="1" applyAlignment="1">
      <alignment horizontal="center"/>
    </xf>
    <xf numFmtId="0" fontId="11" fillId="13" borderId="45" xfId="0" applyFont="1" applyFill="1" applyBorder="1" applyAlignment="1">
      <alignment horizontal="center"/>
    </xf>
    <xf numFmtId="0" fontId="11" fillId="13" borderId="27" xfId="0" applyFont="1" applyFill="1" applyBorder="1" applyAlignment="1">
      <alignment horizontal="center"/>
    </xf>
    <xf numFmtId="0" fontId="11" fillId="11" borderId="14" xfId="0" applyFont="1" applyFill="1" applyBorder="1" applyAlignment="1">
      <alignment horizontal="center"/>
    </xf>
    <xf numFmtId="0" fontId="11" fillId="11" borderId="16" xfId="0" applyFont="1" applyFill="1" applyBorder="1" applyAlignment="1">
      <alignment horizontal="center"/>
    </xf>
    <xf numFmtId="0" fontId="22" fillId="11" borderId="14" xfId="0" applyFont="1" applyFill="1" applyBorder="1" applyAlignment="1">
      <alignment horizontal="center"/>
    </xf>
    <xf numFmtId="0" fontId="22" fillId="11" borderId="1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4" borderId="74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11" fillId="8" borderId="3" xfId="0" applyFont="1" applyFill="1" applyBorder="1" applyAlignment="1">
      <alignment horizontal="center"/>
    </xf>
    <xf numFmtId="0" fontId="11" fillId="8" borderId="14" xfId="0" applyFont="1" applyFill="1" applyBorder="1" applyAlignment="1">
      <alignment horizontal="center"/>
    </xf>
    <xf numFmtId="0" fontId="11" fillId="8" borderId="16" xfId="0" applyFont="1" applyFill="1" applyBorder="1" applyAlignment="1">
      <alignment horizontal="center"/>
    </xf>
    <xf numFmtId="0" fontId="22" fillId="8" borderId="14" xfId="0" applyFont="1" applyFill="1" applyBorder="1" applyAlignment="1">
      <alignment horizontal="center"/>
    </xf>
    <xf numFmtId="0" fontId="22" fillId="8" borderId="16" xfId="0" applyFont="1" applyFill="1" applyBorder="1" applyAlignment="1">
      <alignment horizontal="center"/>
    </xf>
    <xf numFmtId="0" fontId="11" fillId="8" borderId="6" xfId="0" applyFont="1" applyFill="1" applyBorder="1" applyAlignment="1">
      <alignment horizontal="center"/>
    </xf>
    <xf numFmtId="0" fontId="11" fillId="8" borderId="8" xfId="0" applyFont="1" applyFill="1" applyBorder="1" applyAlignment="1">
      <alignment horizontal="center"/>
    </xf>
    <xf numFmtId="0" fontId="11" fillId="16" borderId="14" xfId="0" applyFont="1" applyFill="1" applyBorder="1" applyAlignment="1">
      <alignment horizontal="center"/>
    </xf>
    <xf numFmtId="0" fontId="22" fillId="16" borderId="16" xfId="0" applyFont="1" applyFill="1" applyBorder="1" applyAlignment="1">
      <alignment horizontal="center"/>
    </xf>
    <xf numFmtId="0" fontId="11" fillId="16" borderId="16" xfId="0" applyFont="1" applyFill="1" applyBorder="1" applyAlignment="1">
      <alignment horizontal="center"/>
    </xf>
    <xf numFmtId="0" fontId="22" fillId="16" borderId="14" xfId="0" applyFont="1" applyFill="1" applyBorder="1" applyAlignment="1">
      <alignment horizontal="center"/>
    </xf>
    <xf numFmtId="0" fontId="11" fillId="9" borderId="33" xfId="0" applyFont="1" applyFill="1" applyBorder="1" applyAlignment="1">
      <alignment horizontal="center"/>
    </xf>
    <xf numFmtId="0" fontId="11" fillId="9" borderId="39" xfId="0" applyFont="1" applyFill="1" applyBorder="1" applyAlignment="1">
      <alignment horizontal="center"/>
    </xf>
    <xf numFmtId="0" fontId="22" fillId="13" borderId="45" xfId="0" applyFont="1" applyFill="1" applyBorder="1" applyAlignment="1">
      <alignment horizontal="center"/>
    </xf>
    <xf numFmtId="0" fontId="22" fillId="18" borderId="1" xfId="0" applyFont="1" applyFill="1" applyBorder="1" applyAlignment="1">
      <alignment horizontal="center"/>
    </xf>
    <xf numFmtId="0" fontId="11" fillId="18" borderId="3" xfId="0" applyFont="1" applyFill="1" applyBorder="1" applyAlignment="1">
      <alignment horizontal="center"/>
    </xf>
    <xf numFmtId="0" fontId="22" fillId="18" borderId="14" xfId="0" applyFont="1" applyFill="1" applyBorder="1" applyAlignment="1">
      <alignment horizontal="center"/>
    </xf>
    <xf numFmtId="0" fontId="22" fillId="18" borderId="16" xfId="0" applyFont="1" applyFill="1" applyBorder="1" applyAlignment="1">
      <alignment horizontal="center"/>
    </xf>
    <xf numFmtId="0" fontId="11" fillId="18" borderId="16" xfId="0" applyFont="1" applyFill="1" applyBorder="1" applyAlignment="1">
      <alignment horizontal="center"/>
    </xf>
    <xf numFmtId="0" fontId="22" fillId="18" borderId="45" xfId="0" applyFont="1" applyFill="1" applyBorder="1" applyAlignment="1">
      <alignment horizontal="center"/>
    </xf>
    <xf numFmtId="0" fontId="11" fillId="3" borderId="1" xfId="0" applyFont="1" applyFill="1" applyBorder="1"/>
    <xf numFmtId="0" fontId="11" fillId="3" borderId="54" xfId="0" applyFont="1" applyFill="1" applyBorder="1"/>
    <xf numFmtId="0" fontId="11" fillId="3" borderId="75" xfId="0" applyFont="1" applyFill="1" applyBorder="1" applyAlignment="1">
      <alignment horizontal="center"/>
    </xf>
    <xf numFmtId="0" fontId="11" fillId="3" borderId="6" xfId="0" applyFont="1" applyFill="1" applyBorder="1"/>
    <xf numFmtId="0" fontId="22" fillId="15" borderId="11" xfId="0" applyFont="1" applyFill="1" applyBorder="1" applyAlignment="1">
      <alignment horizontal="center"/>
    </xf>
    <xf numFmtId="0" fontId="11" fillId="20" borderId="15" xfId="0" applyFont="1" applyFill="1" applyBorder="1" applyAlignment="1">
      <alignment horizontal="center"/>
    </xf>
    <xf numFmtId="0" fontId="22" fillId="18" borderId="6" xfId="0" applyFont="1" applyFill="1" applyBorder="1" applyAlignment="1">
      <alignment horizontal="center"/>
    </xf>
    <xf numFmtId="0" fontId="22" fillId="18" borderId="7" xfId="0" applyFont="1" applyFill="1" applyBorder="1" applyAlignment="1">
      <alignment horizontal="center"/>
    </xf>
    <xf numFmtId="0" fontId="22" fillId="18" borderId="8" xfId="0" applyFont="1" applyFill="1" applyBorder="1" applyAlignment="1">
      <alignment horizontal="center"/>
    </xf>
    <xf numFmtId="0" fontId="3" fillId="16" borderId="2" xfId="0" applyFont="1" applyFill="1" applyBorder="1" applyAlignment="1">
      <alignment horizontal="center" wrapText="1"/>
    </xf>
    <xf numFmtId="0" fontId="3" fillId="12" borderId="40" xfId="0" applyFont="1" applyFill="1" applyBorder="1" applyAlignment="1">
      <alignment horizontal="center" wrapText="1"/>
    </xf>
    <xf numFmtId="1" fontId="0" fillId="0" borderId="0" xfId="0" applyNumberFormat="1"/>
    <xf numFmtId="0" fontId="11" fillId="7" borderId="2" xfId="0" applyFont="1" applyFill="1" applyBorder="1"/>
    <xf numFmtId="0" fontId="11" fillId="7" borderId="23" xfId="0" applyFont="1" applyFill="1" applyBorder="1" applyAlignment="1">
      <alignment horizontal="center"/>
    </xf>
    <xf numFmtId="0" fontId="22" fillId="7" borderId="13" xfId="0" applyFont="1" applyFill="1" applyBorder="1" applyAlignment="1">
      <alignment horizontal="center"/>
    </xf>
    <xf numFmtId="0" fontId="11" fillId="7" borderId="40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1" fontId="22" fillId="2" borderId="17" xfId="0" applyNumberFormat="1" applyFont="1" applyFill="1" applyBorder="1" applyAlignment="1">
      <alignment horizontal="center"/>
    </xf>
    <xf numFmtId="0" fontId="22" fillId="7" borderId="11" xfId="0" applyFont="1" applyFill="1" applyBorder="1" applyAlignment="1">
      <alignment horizontal="center"/>
    </xf>
    <xf numFmtId="0" fontId="22" fillId="7" borderId="50" xfId="0" applyFont="1" applyFill="1" applyBorder="1" applyAlignment="1">
      <alignment horizontal="center"/>
    </xf>
    <xf numFmtId="0" fontId="11" fillId="11" borderId="56" xfId="0" applyFont="1" applyFill="1" applyBorder="1"/>
    <xf numFmtId="0" fontId="11" fillId="11" borderId="11" xfId="0" applyFont="1" applyFill="1" applyBorder="1"/>
    <xf numFmtId="0" fontId="11" fillId="11" borderId="11" xfId="0" applyFont="1" applyFill="1" applyBorder="1" applyAlignment="1">
      <alignment horizontal="center"/>
    </xf>
    <xf numFmtId="0" fontId="11" fillId="11" borderId="37" xfId="0" applyFont="1" applyFill="1" applyBorder="1" applyAlignment="1">
      <alignment horizontal="center"/>
    </xf>
    <xf numFmtId="0" fontId="11" fillId="11" borderId="56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11" fillId="7" borderId="7" xfId="0" applyFont="1" applyFill="1" applyBorder="1"/>
    <xf numFmtId="0" fontId="11" fillId="7" borderId="7" xfId="0" applyFont="1" applyFill="1" applyBorder="1" applyAlignment="1">
      <alignment horizontal="center"/>
    </xf>
    <xf numFmtId="0" fontId="11" fillId="22" borderId="2" xfId="0" applyFont="1" applyFill="1" applyBorder="1"/>
    <xf numFmtId="0" fontId="22" fillId="22" borderId="2" xfId="0" applyFont="1" applyFill="1" applyBorder="1" applyAlignment="1">
      <alignment horizontal="center"/>
    </xf>
    <xf numFmtId="0" fontId="11" fillId="22" borderId="2" xfId="0" applyFont="1" applyFill="1" applyBorder="1" applyAlignment="1">
      <alignment horizontal="center"/>
    </xf>
    <xf numFmtId="0" fontId="11" fillId="22" borderId="15" xfId="0" applyFont="1" applyFill="1" applyBorder="1"/>
    <xf numFmtId="0" fontId="22" fillId="22" borderId="15" xfId="0" applyFont="1" applyFill="1" applyBorder="1" applyAlignment="1">
      <alignment horizontal="center"/>
    </xf>
    <xf numFmtId="0" fontId="11" fillId="22" borderId="7" xfId="0" applyFont="1" applyFill="1" applyBorder="1"/>
    <xf numFmtId="0" fontId="22" fillId="22" borderId="7" xfId="0" applyFont="1" applyFill="1" applyBorder="1" applyAlignment="1">
      <alignment horizontal="center"/>
    </xf>
    <xf numFmtId="0" fontId="11" fillId="22" borderId="7" xfId="0" applyFont="1" applyFill="1" applyBorder="1" applyAlignment="1">
      <alignment horizontal="center"/>
    </xf>
    <xf numFmtId="0" fontId="22" fillId="10" borderId="20" xfId="0" applyFont="1" applyFill="1" applyBorder="1" applyAlignment="1">
      <alignment horizontal="center"/>
    </xf>
    <xf numFmtId="0" fontId="4" fillId="2" borderId="0" xfId="4" applyFill="1"/>
    <xf numFmtId="0" fontId="24" fillId="2" borderId="19" xfId="0" applyFont="1" applyFill="1" applyBorder="1"/>
    <xf numFmtId="0" fontId="22" fillId="11" borderId="28" xfId="0" applyFont="1" applyFill="1" applyBorder="1" applyAlignment="1">
      <alignment horizontal="center"/>
    </xf>
    <xf numFmtId="0" fontId="11" fillId="24" borderId="15" xfId="0" applyFont="1" applyFill="1" applyBorder="1" applyAlignment="1">
      <alignment horizontal="center"/>
    </xf>
    <xf numFmtId="0" fontId="22" fillId="14" borderId="6" xfId="0" applyFont="1" applyFill="1" applyBorder="1"/>
    <xf numFmtId="0" fontId="22" fillId="14" borderId="6" xfId="0" applyFont="1" applyFill="1" applyBorder="1" applyAlignment="1">
      <alignment horizontal="center"/>
    </xf>
    <xf numFmtId="0" fontId="22" fillId="14" borderId="7" xfId="0" applyFont="1" applyFill="1" applyBorder="1" applyAlignment="1">
      <alignment horizontal="center"/>
    </xf>
    <xf numFmtId="0" fontId="22" fillId="14" borderId="32" xfId="0" applyFont="1" applyFill="1" applyBorder="1" applyAlignment="1">
      <alignment horizontal="center"/>
    </xf>
    <xf numFmtId="0" fontId="22" fillId="14" borderId="61" xfId="0" applyFont="1" applyFill="1" applyBorder="1" applyAlignment="1">
      <alignment horizontal="center"/>
    </xf>
    <xf numFmtId="0" fontId="22" fillId="14" borderId="8" xfId="0" applyFont="1" applyFill="1" applyBorder="1" applyAlignment="1">
      <alignment horizontal="center"/>
    </xf>
    <xf numFmtId="0" fontId="22" fillId="14" borderId="31" xfId="0" applyFont="1" applyFill="1" applyBorder="1" applyAlignment="1">
      <alignment horizontal="center"/>
    </xf>
    <xf numFmtId="0" fontId="11" fillId="7" borderId="1" xfId="0" applyFont="1" applyFill="1" applyBorder="1"/>
    <xf numFmtId="0" fontId="22" fillId="2" borderId="2" xfId="0" applyFont="1" applyFill="1" applyBorder="1" applyAlignment="1">
      <alignment horizontal="center"/>
    </xf>
    <xf numFmtId="0" fontId="11" fillId="7" borderId="3" xfId="0" applyFont="1" applyFill="1" applyBorder="1" applyAlignment="1">
      <alignment horizontal="center"/>
    </xf>
    <xf numFmtId="0" fontId="11" fillId="2" borderId="38" xfId="0" applyFont="1" applyFill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63" xfId="0" applyFont="1" applyBorder="1" applyAlignment="1">
      <alignment horizontal="center"/>
    </xf>
    <xf numFmtId="0" fontId="22" fillId="3" borderId="11" xfId="0" applyFont="1" applyFill="1" applyBorder="1" applyAlignment="1">
      <alignment horizontal="center"/>
    </xf>
    <xf numFmtId="0" fontId="22" fillId="3" borderId="37" xfId="0" applyFont="1" applyFill="1" applyBorder="1" applyAlignment="1">
      <alignment horizontal="center"/>
    </xf>
    <xf numFmtId="0" fontId="11" fillId="3" borderId="50" xfId="0" applyFont="1" applyFill="1" applyBorder="1" applyAlignment="1">
      <alignment horizontal="center"/>
    </xf>
    <xf numFmtId="0" fontId="11" fillId="3" borderId="74" xfId="0" applyFont="1" applyFill="1" applyBorder="1" applyAlignment="1">
      <alignment horizontal="center"/>
    </xf>
    <xf numFmtId="0" fontId="11" fillId="3" borderId="36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1" fillId="2" borderId="62" xfId="0" applyFont="1" applyFill="1" applyBorder="1" applyAlignment="1">
      <alignment horizontal="center"/>
    </xf>
    <xf numFmtId="0" fontId="22" fillId="5" borderId="23" xfId="0" applyFont="1" applyFill="1" applyBorder="1" applyAlignment="1">
      <alignment horizontal="center"/>
    </xf>
    <xf numFmtId="0" fontId="11" fillId="7" borderId="32" xfId="0" applyFont="1" applyFill="1" applyBorder="1" applyAlignment="1">
      <alignment horizontal="center"/>
    </xf>
    <xf numFmtId="0" fontId="22" fillId="18" borderId="32" xfId="0" applyFont="1" applyFill="1" applyBorder="1" applyAlignment="1">
      <alignment horizontal="center"/>
    </xf>
    <xf numFmtId="0" fontId="22" fillId="5" borderId="3" xfId="0" applyFont="1" applyFill="1" applyBorder="1" applyAlignment="1">
      <alignment horizontal="center"/>
    </xf>
    <xf numFmtId="0" fontId="11" fillId="15" borderId="56" xfId="0" applyFont="1" applyFill="1" applyBorder="1" applyAlignment="1">
      <alignment horizontal="center"/>
    </xf>
    <xf numFmtId="0" fontId="11" fillId="15" borderId="74" xfId="0" applyFont="1" applyFill="1" applyBorder="1" applyAlignment="1">
      <alignment horizontal="center"/>
    </xf>
    <xf numFmtId="0" fontId="11" fillId="7" borderId="6" xfId="0" applyFont="1" applyFill="1" applyBorder="1" applyAlignment="1">
      <alignment horizontal="center"/>
    </xf>
    <xf numFmtId="0" fontId="11" fillId="7" borderId="8" xfId="0" applyFont="1" applyFill="1" applyBorder="1" applyAlignment="1">
      <alignment horizontal="center"/>
    </xf>
    <xf numFmtId="0" fontId="11" fillId="14" borderId="6" xfId="0" applyFont="1" applyFill="1" applyBorder="1" applyAlignment="1">
      <alignment horizontal="center"/>
    </xf>
    <xf numFmtId="0" fontId="11" fillId="14" borderId="8" xfId="0" applyFont="1" applyFill="1" applyBorder="1" applyAlignment="1">
      <alignment horizontal="center"/>
    </xf>
    <xf numFmtId="0" fontId="11" fillId="3" borderId="56" xfId="0" applyFont="1" applyFill="1" applyBorder="1" applyAlignment="1">
      <alignment horizontal="center"/>
    </xf>
    <xf numFmtId="0" fontId="11" fillId="11" borderId="6" xfId="0" applyFont="1" applyFill="1" applyBorder="1" applyAlignment="1">
      <alignment horizontal="center"/>
    </xf>
    <xf numFmtId="0" fontId="11" fillId="11" borderId="7" xfId="0" applyFont="1" applyFill="1" applyBorder="1" applyAlignment="1">
      <alignment horizontal="center"/>
    </xf>
    <xf numFmtId="0" fontId="11" fillId="11" borderId="8" xfId="0" applyFont="1" applyFill="1" applyBorder="1" applyAlignment="1">
      <alignment horizontal="center"/>
    </xf>
    <xf numFmtId="0" fontId="11" fillId="16" borderId="56" xfId="0" applyFont="1" applyFill="1" applyBorder="1" applyAlignment="1">
      <alignment horizontal="center"/>
    </xf>
    <xf numFmtId="0" fontId="11" fillId="16" borderId="11" xfId="0" applyFont="1" applyFill="1" applyBorder="1" applyAlignment="1">
      <alignment horizontal="center"/>
    </xf>
    <xf numFmtId="0" fontId="11" fillId="16" borderId="74" xfId="0" applyFont="1" applyFill="1" applyBorder="1" applyAlignment="1">
      <alignment horizontal="center"/>
    </xf>
    <xf numFmtId="0" fontId="22" fillId="5" borderId="14" xfId="0" applyFont="1" applyFill="1" applyBorder="1" applyAlignment="1">
      <alignment horizontal="center" wrapText="1"/>
    </xf>
    <xf numFmtId="0" fontId="8" fillId="5" borderId="15" xfId="4" applyFont="1" applyFill="1" applyBorder="1" applyAlignment="1">
      <alignment horizontal="center"/>
    </xf>
    <xf numFmtId="0" fontId="8" fillId="5" borderId="25" xfId="4" applyFont="1" applyFill="1" applyBorder="1" applyAlignment="1">
      <alignment horizontal="center"/>
    </xf>
    <xf numFmtId="0" fontId="8" fillId="5" borderId="14" xfId="4" applyFont="1" applyFill="1" applyBorder="1" applyAlignment="1">
      <alignment horizontal="center"/>
    </xf>
    <xf numFmtId="0" fontId="8" fillId="5" borderId="16" xfId="4" applyFont="1" applyFill="1" applyBorder="1" applyAlignment="1">
      <alignment horizontal="center"/>
    </xf>
    <xf numFmtId="0" fontId="21" fillId="5" borderId="25" xfId="4" applyFont="1" applyFill="1" applyBorder="1" applyAlignment="1">
      <alignment horizontal="center"/>
    </xf>
    <xf numFmtId="0" fontId="21" fillId="5" borderId="15" xfId="4" applyFont="1" applyFill="1" applyBorder="1" applyAlignment="1">
      <alignment horizontal="center"/>
    </xf>
    <xf numFmtId="0" fontId="21" fillId="5" borderId="14" xfId="4" applyFont="1" applyFill="1" applyBorder="1" applyAlignment="1">
      <alignment horizontal="center"/>
    </xf>
    <xf numFmtId="0" fontId="21" fillId="5" borderId="16" xfId="4" applyFont="1" applyFill="1" applyBorder="1" applyAlignment="1">
      <alignment horizontal="center"/>
    </xf>
    <xf numFmtId="0" fontId="22" fillId="5" borderId="35" xfId="0" applyFont="1" applyFill="1" applyBorder="1" applyAlignment="1">
      <alignment horizontal="right"/>
    </xf>
    <xf numFmtId="0" fontId="22" fillId="22" borderId="35" xfId="0" applyFont="1" applyFill="1" applyBorder="1" applyAlignment="1">
      <alignment horizontal="right"/>
    </xf>
    <xf numFmtId="1" fontId="22" fillId="7" borderId="35" xfId="0" applyNumberFormat="1" applyFont="1" applyFill="1" applyBorder="1" applyAlignment="1">
      <alignment horizontal="right"/>
    </xf>
    <xf numFmtId="1" fontId="22" fillId="15" borderId="35" xfId="0" applyNumberFormat="1" applyFont="1" applyFill="1" applyBorder="1" applyAlignment="1">
      <alignment horizontal="right"/>
    </xf>
    <xf numFmtId="1" fontId="22" fillId="14" borderId="35" xfId="0" applyNumberFormat="1" applyFont="1" applyFill="1" applyBorder="1" applyAlignment="1">
      <alignment horizontal="right"/>
    </xf>
    <xf numFmtId="1" fontId="22" fillId="10" borderId="35" xfId="0" applyNumberFormat="1" applyFont="1" applyFill="1" applyBorder="1" applyAlignment="1">
      <alignment horizontal="right"/>
    </xf>
    <xf numFmtId="1" fontId="22" fillId="4" borderId="35" xfId="0" applyNumberFormat="1" applyFont="1" applyFill="1" applyBorder="1" applyAlignment="1">
      <alignment horizontal="right"/>
    </xf>
    <xf numFmtId="0" fontId="22" fillId="4" borderId="35" xfId="0" applyFont="1" applyFill="1" applyBorder="1" applyAlignment="1">
      <alignment horizontal="right"/>
    </xf>
    <xf numFmtId="0" fontId="22" fillId="3" borderId="35" xfId="0" applyFont="1" applyFill="1" applyBorder="1" applyAlignment="1">
      <alignment horizontal="right"/>
    </xf>
    <xf numFmtId="0" fontId="22" fillId="13" borderId="35" xfId="0" applyFont="1" applyFill="1" applyBorder="1" applyAlignment="1">
      <alignment horizontal="right"/>
    </xf>
    <xf numFmtId="0" fontId="22" fillId="7" borderId="35" xfId="0" applyFont="1" applyFill="1" applyBorder="1" applyAlignment="1">
      <alignment horizontal="right"/>
    </xf>
    <xf numFmtId="0" fontId="22" fillId="11" borderId="35" xfId="0" applyFont="1" applyFill="1" applyBorder="1" applyAlignment="1">
      <alignment horizontal="right"/>
    </xf>
    <xf numFmtId="0" fontId="22" fillId="8" borderId="35" xfId="0" applyFont="1" applyFill="1" applyBorder="1" applyAlignment="1">
      <alignment horizontal="right"/>
    </xf>
    <xf numFmtId="0" fontId="22" fillId="16" borderId="35" xfId="0" applyFont="1" applyFill="1" applyBorder="1" applyAlignment="1">
      <alignment horizontal="right"/>
    </xf>
    <xf numFmtId="0" fontId="22" fillId="9" borderId="35" xfId="0" applyFont="1" applyFill="1" applyBorder="1" applyAlignment="1">
      <alignment horizontal="right"/>
    </xf>
    <xf numFmtId="0" fontId="22" fillId="13" borderId="67" xfId="0" applyFont="1" applyFill="1" applyBorder="1" applyAlignment="1">
      <alignment horizontal="right"/>
    </xf>
    <xf numFmtId="0" fontId="22" fillId="18" borderId="35" xfId="0" applyFont="1" applyFill="1" applyBorder="1" applyAlignment="1">
      <alignment horizontal="right"/>
    </xf>
    <xf numFmtId="1" fontId="22" fillId="3" borderId="52" xfId="0" applyNumberFormat="1" applyFont="1" applyFill="1" applyBorder="1" applyAlignment="1">
      <alignment horizontal="right"/>
    </xf>
    <xf numFmtId="0" fontId="11" fillId="22" borderId="1" xfId="0" applyFont="1" applyFill="1" applyBorder="1"/>
    <xf numFmtId="0" fontId="11" fillId="22" borderId="3" xfId="0" applyFont="1" applyFill="1" applyBorder="1" applyAlignment="1">
      <alignment horizontal="center"/>
    </xf>
    <xf numFmtId="0" fontId="11" fillId="22" borderId="14" xfId="0" applyFont="1" applyFill="1" applyBorder="1"/>
    <xf numFmtId="0" fontId="11" fillId="22" borderId="16" xfId="0" applyFont="1" applyFill="1" applyBorder="1" applyAlignment="1">
      <alignment horizontal="center"/>
    </xf>
    <xf numFmtId="0" fontId="11" fillId="7" borderId="6" xfId="0" applyFont="1" applyFill="1" applyBorder="1"/>
    <xf numFmtId="0" fontId="11" fillId="12" borderId="74" xfId="0" applyFont="1" applyFill="1" applyBorder="1" applyAlignment="1">
      <alignment horizontal="center"/>
    </xf>
    <xf numFmtId="0" fontId="28" fillId="7" borderId="24" xfId="0" applyFont="1" applyFill="1" applyBorder="1"/>
    <xf numFmtId="0" fontId="11" fillId="7" borderId="1" xfId="0" applyFont="1" applyFill="1" applyBorder="1" applyAlignment="1">
      <alignment horizontal="center"/>
    </xf>
    <xf numFmtId="0" fontId="22" fillId="11" borderId="45" xfId="0" applyFont="1" applyFill="1" applyBorder="1"/>
    <xf numFmtId="0" fontId="22" fillId="11" borderId="20" xfId="0" applyFont="1" applyFill="1" applyBorder="1"/>
    <xf numFmtId="0" fontId="22" fillId="11" borderId="45" xfId="0" applyFont="1" applyFill="1" applyBorder="1" applyAlignment="1">
      <alignment horizontal="center"/>
    </xf>
    <xf numFmtId="0" fontId="22" fillId="11" borderId="20" xfId="0" applyFont="1" applyFill="1" applyBorder="1" applyAlignment="1">
      <alignment horizontal="center"/>
    </xf>
    <xf numFmtId="0" fontId="22" fillId="11" borderId="62" xfId="0" applyFont="1" applyFill="1" applyBorder="1" applyAlignment="1">
      <alignment horizontal="center"/>
    </xf>
    <xf numFmtId="0" fontId="22" fillId="11" borderId="27" xfId="0" applyFont="1" applyFill="1" applyBorder="1" applyAlignment="1">
      <alignment horizontal="center"/>
    </xf>
    <xf numFmtId="0" fontId="22" fillId="11" borderId="21" xfId="0" applyFont="1" applyFill="1" applyBorder="1" applyAlignment="1">
      <alignment horizontal="center"/>
    </xf>
    <xf numFmtId="0" fontId="11" fillId="7" borderId="31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wrapText="1"/>
    </xf>
    <xf numFmtId="0" fontId="3" fillId="7" borderId="19" xfId="0" applyFont="1" applyFill="1" applyBorder="1" applyAlignment="1">
      <alignment horizontal="center" wrapText="1"/>
    </xf>
    <xf numFmtId="0" fontId="2" fillId="2" borderId="65" xfId="0" applyFont="1" applyFill="1" applyBorder="1" applyAlignment="1">
      <alignment horizontal="center"/>
    </xf>
    <xf numFmtId="0" fontId="11" fillId="22" borderId="23" xfId="0" applyFont="1" applyFill="1" applyBorder="1" applyAlignment="1">
      <alignment horizontal="center"/>
    </xf>
    <xf numFmtId="0" fontId="11" fillId="22" borderId="32" xfId="0" applyFont="1" applyFill="1" applyBorder="1" applyAlignment="1">
      <alignment horizontal="center"/>
    </xf>
    <xf numFmtId="0" fontId="11" fillId="22" borderId="1" xfId="0" applyFont="1" applyFill="1" applyBorder="1" applyAlignment="1">
      <alignment horizontal="center"/>
    </xf>
    <xf numFmtId="0" fontId="11" fillId="22" borderId="6" xfId="0" applyFont="1" applyFill="1" applyBorder="1" applyAlignment="1">
      <alignment horizontal="center"/>
    </xf>
    <xf numFmtId="0" fontId="21" fillId="10" borderId="14" xfId="4" applyFont="1" applyFill="1" applyBorder="1" applyAlignment="1">
      <alignment horizontal="center"/>
    </xf>
    <xf numFmtId="0" fontId="21" fillId="6" borderId="15" xfId="4" applyFont="1" applyFill="1" applyBorder="1" applyAlignment="1">
      <alignment horizontal="center"/>
    </xf>
    <xf numFmtId="0" fontId="3" fillId="23" borderId="4" xfId="0" applyFont="1" applyFill="1" applyBorder="1" applyAlignment="1">
      <alignment horizontal="center" wrapText="1"/>
    </xf>
    <xf numFmtId="0" fontId="3" fillId="23" borderId="19" xfId="0" applyFont="1" applyFill="1" applyBorder="1" applyAlignment="1">
      <alignment horizontal="center" wrapText="1"/>
    </xf>
    <xf numFmtId="0" fontId="11" fillId="2" borderId="66" xfId="0" applyFont="1" applyFill="1" applyBorder="1" applyAlignment="1">
      <alignment horizontal="center"/>
    </xf>
    <xf numFmtId="0" fontId="22" fillId="2" borderId="66" xfId="0" applyFont="1" applyFill="1" applyBorder="1" applyAlignment="1">
      <alignment horizontal="center"/>
    </xf>
    <xf numFmtId="0" fontId="22" fillId="2" borderId="19" xfId="0" applyFont="1" applyFill="1" applyBorder="1" applyAlignment="1">
      <alignment horizontal="center"/>
    </xf>
    <xf numFmtId="0" fontId="22" fillId="7" borderId="22" xfId="0" applyFont="1" applyFill="1" applyBorder="1" applyAlignment="1">
      <alignment horizontal="center"/>
    </xf>
    <xf numFmtId="0" fontId="22" fillId="2" borderId="65" xfId="0" applyFont="1" applyFill="1" applyBorder="1" applyAlignment="1">
      <alignment horizontal="center"/>
    </xf>
    <xf numFmtId="0" fontId="11" fillId="2" borderId="65" xfId="0" applyFont="1" applyFill="1" applyBorder="1" applyAlignment="1">
      <alignment horizontal="center"/>
    </xf>
    <xf numFmtId="0" fontId="22" fillId="7" borderId="10" xfId="0" applyFont="1" applyFill="1" applyBorder="1" applyAlignment="1">
      <alignment horizontal="center"/>
    </xf>
    <xf numFmtId="2" fontId="16" fillId="2" borderId="41" xfId="0" applyNumberFormat="1" applyFont="1" applyFill="1" applyBorder="1" applyAlignment="1">
      <alignment horizontal="center"/>
    </xf>
    <xf numFmtId="0" fontId="15" fillId="21" borderId="13" xfId="0" applyFont="1" applyFill="1" applyBorder="1" applyAlignment="1">
      <alignment horizontal="center"/>
    </xf>
    <xf numFmtId="0" fontId="15" fillId="26" borderId="17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 wrapText="1"/>
    </xf>
    <xf numFmtId="0" fontId="8" fillId="5" borderId="26" xfId="4" applyFont="1" applyFill="1" applyBorder="1" applyAlignment="1">
      <alignment horizontal="center"/>
    </xf>
    <xf numFmtId="0" fontId="21" fillId="5" borderId="26" xfId="4" applyFont="1" applyFill="1" applyBorder="1" applyAlignment="1">
      <alignment horizontal="center"/>
    </xf>
    <xf numFmtId="0" fontId="11" fillId="14" borderId="31" xfId="0" applyFont="1" applyFill="1" applyBorder="1" applyAlignment="1">
      <alignment horizontal="center"/>
    </xf>
    <xf numFmtId="0" fontId="22" fillId="5" borderId="40" xfId="0" applyFont="1" applyFill="1" applyBorder="1" applyAlignment="1">
      <alignment horizontal="center"/>
    </xf>
    <xf numFmtId="0" fontId="11" fillId="3" borderId="70" xfId="0" applyFont="1" applyFill="1" applyBorder="1"/>
    <xf numFmtId="0" fontId="22" fillId="18" borderId="31" xfId="0" applyFont="1" applyFill="1" applyBorder="1" applyAlignment="1">
      <alignment horizontal="center"/>
    </xf>
    <xf numFmtId="0" fontId="22" fillId="8" borderId="7" xfId="0" applyFont="1" applyFill="1" applyBorder="1" applyAlignment="1">
      <alignment horizontal="center"/>
    </xf>
    <xf numFmtId="0" fontId="21" fillId="2" borderId="26" xfId="4" applyFont="1" applyFill="1" applyBorder="1" applyAlignment="1">
      <alignment horizontal="center"/>
    </xf>
    <xf numFmtId="0" fontId="22" fillId="2" borderId="62" xfId="0" applyFont="1" applyFill="1" applyBorder="1" applyAlignment="1">
      <alignment horizontal="center"/>
    </xf>
    <xf numFmtId="0" fontId="11" fillId="10" borderId="32" xfId="0" applyFont="1" applyFill="1" applyBorder="1" applyAlignment="1">
      <alignment horizontal="center"/>
    </xf>
    <xf numFmtId="0" fontId="11" fillId="10" borderId="6" xfId="0" applyFont="1" applyFill="1" applyBorder="1" applyAlignment="1">
      <alignment horizontal="center"/>
    </xf>
    <xf numFmtId="0" fontId="11" fillId="10" borderId="7" xfId="0" applyFont="1" applyFill="1" applyBorder="1" applyAlignment="1">
      <alignment horizontal="center"/>
    </xf>
    <xf numFmtId="0" fontId="11" fillId="10" borderId="8" xfId="0" applyFont="1" applyFill="1" applyBorder="1" applyAlignment="1">
      <alignment horizontal="center"/>
    </xf>
    <xf numFmtId="0" fontId="8" fillId="3" borderId="14" xfId="2" applyFont="1" applyFill="1" applyBorder="1" applyAlignment="1">
      <alignment horizontal="left"/>
    </xf>
    <xf numFmtId="0" fontId="11" fillId="18" borderId="1" xfId="0" applyFont="1" applyFill="1" applyBorder="1"/>
    <xf numFmtId="0" fontId="22" fillId="18" borderId="14" xfId="0" applyFont="1" applyFill="1" applyBorder="1"/>
    <xf numFmtId="0" fontId="11" fillId="18" borderId="14" xfId="0" applyFont="1" applyFill="1" applyBorder="1"/>
    <xf numFmtId="0" fontId="21" fillId="2" borderId="15" xfId="2" applyFont="1" applyFill="1" applyBorder="1" applyAlignment="1">
      <alignment horizontal="left"/>
    </xf>
    <xf numFmtId="0" fontId="8" fillId="2" borderId="15" xfId="2" applyFont="1" applyFill="1" applyBorder="1"/>
    <xf numFmtId="0" fontId="8" fillId="2" borderId="15" xfId="2" applyFont="1" applyFill="1" applyBorder="1" applyAlignment="1">
      <alignment horizontal="left"/>
    </xf>
    <xf numFmtId="0" fontId="11" fillId="3" borderId="25" xfId="0" applyFont="1" applyFill="1" applyBorder="1"/>
    <xf numFmtId="0" fontId="11" fillId="16" borderId="56" xfId="0" applyFont="1" applyFill="1" applyBorder="1"/>
    <xf numFmtId="0" fontId="11" fillId="16" borderId="11" xfId="0" applyFont="1" applyFill="1" applyBorder="1"/>
    <xf numFmtId="0" fontId="11" fillId="16" borderId="37" xfId="0" applyFont="1" applyFill="1" applyBorder="1" applyAlignment="1">
      <alignment horizontal="center"/>
    </xf>
    <xf numFmtId="0" fontId="11" fillId="16" borderId="50" xfId="0" applyFont="1" applyFill="1" applyBorder="1" applyAlignment="1">
      <alignment horizontal="center"/>
    </xf>
    <xf numFmtId="0" fontId="11" fillId="16" borderId="36" xfId="0" applyFont="1" applyFill="1" applyBorder="1" applyAlignment="1">
      <alignment horizontal="center"/>
    </xf>
    <xf numFmtId="0" fontId="11" fillId="8" borderId="61" xfId="0" applyFont="1" applyFill="1" applyBorder="1" applyAlignment="1">
      <alignment horizontal="center"/>
    </xf>
    <xf numFmtId="0" fontId="22" fillId="2" borderId="61" xfId="0" applyFont="1" applyFill="1" applyBorder="1" applyAlignment="1">
      <alignment horizontal="center"/>
    </xf>
    <xf numFmtId="0" fontId="22" fillId="2" borderId="41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71" xfId="0" applyFont="1" applyBorder="1" applyAlignment="1">
      <alignment horizontal="center"/>
    </xf>
    <xf numFmtId="2" fontId="16" fillId="2" borderId="30" xfId="0" applyNumberFormat="1" applyFont="1" applyFill="1" applyBorder="1" applyAlignment="1">
      <alignment horizontal="center"/>
    </xf>
    <xf numFmtId="0" fontId="11" fillId="14" borderId="1" xfId="0" applyFont="1" applyFill="1" applyBorder="1"/>
    <xf numFmtId="0" fontId="11" fillId="14" borderId="2" xfId="0" applyFont="1" applyFill="1" applyBorder="1"/>
    <xf numFmtId="0" fontId="11" fillId="14" borderId="23" xfId="0" applyFont="1" applyFill="1" applyBorder="1" applyAlignment="1">
      <alignment horizontal="center"/>
    </xf>
    <xf numFmtId="0" fontId="11" fillId="14" borderId="1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/>
    </xf>
    <xf numFmtId="0" fontId="11" fillId="14" borderId="22" xfId="0" applyFont="1" applyFill="1" applyBorder="1" applyAlignment="1">
      <alignment horizontal="center"/>
    </xf>
    <xf numFmtId="0" fontId="11" fillId="14" borderId="3" xfId="0" applyFont="1" applyFill="1" applyBorder="1" applyAlignment="1">
      <alignment horizontal="center"/>
    </xf>
    <xf numFmtId="0" fontId="11" fillId="14" borderId="40" xfId="0" applyFont="1" applyFill="1" applyBorder="1" applyAlignment="1">
      <alignment horizontal="center"/>
    </xf>
    <xf numFmtId="0" fontId="22" fillId="14" borderId="7" xfId="0" applyFont="1" applyFill="1" applyBorder="1"/>
    <xf numFmtId="0" fontId="11" fillId="15" borderId="11" xfId="0" applyFont="1" applyFill="1" applyBorder="1"/>
    <xf numFmtId="0" fontId="11" fillId="15" borderId="37" xfId="0" applyFont="1" applyFill="1" applyBorder="1" applyAlignment="1">
      <alignment horizontal="center"/>
    </xf>
    <xf numFmtId="0" fontId="11" fillId="15" borderId="36" xfId="0" applyFont="1" applyFill="1" applyBorder="1" applyAlignment="1">
      <alignment horizontal="center"/>
    </xf>
    <xf numFmtId="0" fontId="22" fillId="7" borderId="1" xfId="0" applyFont="1" applyFill="1" applyBorder="1"/>
    <xf numFmtId="0" fontId="22" fillId="7" borderId="2" xfId="0" applyFont="1" applyFill="1" applyBorder="1"/>
    <xf numFmtId="0" fontId="22" fillId="7" borderId="2" xfId="0" applyFont="1" applyFill="1" applyBorder="1" applyAlignment="1">
      <alignment horizontal="center"/>
    </xf>
    <xf numFmtId="0" fontId="22" fillId="7" borderId="23" xfId="0" applyFont="1" applyFill="1" applyBorder="1" applyAlignment="1">
      <alignment horizontal="center"/>
    </xf>
    <xf numFmtId="0" fontId="22" fillId="7" borderId="3" xfId="0" applyFont="1" applyFill="1" applyBorder="1" applyAlignment="1">
      <alignment horizontal="center"/>
    </xf>
    <xf numFmtId="0" fontId="22" fillId="7" borderId="40" xfId="0" applyFont="1" applyFill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2" fillId="7" borderId="7" xfId="0" applyFont="1" applyFill="1" applyBorder="1" applyAlignment="1">
      <alignment horizontal="center"/>
    </xf>
    <xf numFmtId="0" fontId="11" fillId="7" borderId="61" xfId="0" applyFont="1" applyFill="1" applyBorder="1" applyAlignment="1">
      <alignment horizontal="center"/>
    </xf>
    <xf numFmtId="0" fontId="22" fillId="5" borderId="45" xfId="0" applyFont="1" applyFill="1" applyBorder="1"/>
    <xf numFmtId="0" fontId="22" fillId="5" borderId="20" xfId="0" applyFont="1" applyFill="1" applyBorder="1"/>
    <xf numFmtId="0" fontId="22" fillId="5" borderId="28" xfId="0" applyFont="1" applyFill="1" applyBorder="1"/>
    <xf numFmtId="0" fontId="22" fillId="5" borderId="45" xfId="0" applyFont="1" applyFill="1" applyBorder="1" applyAlignment="1">
      <alignment horizontal="center"/>
    </xf>
    <xf numFmtId="0" fontId="22" fillId="5" borderId="20" xfId="0" applyFont="1" applyFill="1" applyBorder="1" applyAlignment="1">
      <alignment horizontal="center"/>
    </xf>
    <xf numFmtId="0" fontId="22" fillId="5" borderId="27" xfId="0" applyFont="1" applyFill="1" applyBorder="1"/>
    <xf numFmtId="0" fontId="22" fillId="5" borderId="21" xfId="0" applyFont="1" applyFill="1" applyBorder="1"/>
    <xf numFmtId="0" fontId="22" fillId="5" borderId="21" xfId="0" applyFont="1" applyFill="1" applyBorder="1" applyAlignment="1">
      <alignment horizontal="center"/>
    </xf>
    <xf numFmtId="0" fontId="22" fillId="5" borderId="28" xfId="0" applyFont="1" applyFill="1" applyBorder="1" applyAlignment="1">
      <alignment horizontal="center"/>
    </xf>
    <xf numFmtId="0" fontId="22" fillId="5" borderId="27" xfId="0" applyFont="1" applyFill="1" applyBorder="1" applyAlignment="1">
      <alignment horizontal="center"/>
    </xf>
    <xf numFmtId="0" fontId="11" fillId="4" borderId="1" xfId="0" applyFont="1" applyFill="1" applyBorder="1"/>
    <xf numFmtId="0" fontId="11" fillId="4" borderId="2" xfId="0" applyFont="1" applyFill="1" applyBorder="1"/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22" fillId="4" borderId="2" xfId="0" applyFont="1" applyFill="1" applyBorder="1" applyAlignment="1">
      <alignment horizontal="center"/>
    </xf>
    <xf numFmtId="0" fontId="11" fillId="4" borderId="22" xfId="0" applyFont="1" applyFill="1" applyBorder="1" applyAlignment="1">
      <alignment horizontal="center"/>
    </xf>
    <xf numFmtId="0" fontId="11" fillId="4" borderId="3" xfId="0" applyFont="1" applyFill="1" applyBorder="1" applyAlignment="1">
      <alignment horizontal="center"/>
    </xf>
    <xf numFmtId="0" fontId="11" fillId="4" borderId="40" xfId="0" applyFont="1" applyFill="1" applyBorder="1" applyAlignment="1">
      <alignment horizontal="center"/>
    </xf>
    <xf numFmtId="0" fontId="11" fillId="6" borderId="54" xfId="0" applyFont="1" applyFill="1" applyBorder="1"/>
    <xf numFmtId="0" fontId="11" fillId="6" borderId="20" xfId="0" applyFont="1" applyFill="1" applyBorder="1"/>
    <xf numFmtId="0" fontId="11" fillId="6" borderId="28" xfId="0" applyFont="1" applyFill="1" applyBorder="1" applyAlignment="1">
      <alignment horizontal="center"/>
    </xf>
    <xf numFmtId="0" fontId="11" fillId="6" borderId="45" xfId="0" applyFont="1" applyFill="1" applyBorder="1" applyAlignment="1">
      <alignment horizontal="center"/>
    </xf>
    <xf numFmtId="0" fontId="11" fillId="6" borderId="62" xfId="0" applyFont="1" applyFill="1" applyBorder="1" applyAlignment="1">
      <alignment horizontal="center"/>
    </xf>
    <xf numFmtId="0" fontId="11" fillId="6" borderId="27" xfId="0" applyFont="1" applyFill="1" applyBorder="1" applyAlignment="1">
      <alignment horizontal="center"/>
    </xf>
    <xf numFmtId="0" fontId="11" fillId="6" borderId="21" xfId="0" applyFont="1" applyFill="1" applyBorder="1" applyAlignment="1">
      <alignment horizontal="center"/>
    </xf>
    <xf numFmtId="0" fontId="11" fillId="7" borderId="34" xfId="0" applyFont="1" applyFill="1" applyBorder="1"/>
    <xf numFmtId="0" fontId="11" fillId="7" borderId="34" xfId="0" applyFont="1" applyFill="1" applyBorder="1" applyAlignment="1">
      <alignment horizontal="center"/>
    </xf>
    <xf numFmtId="0" fontId="11" fillId="7" borderId="39" xfId="0" applyFont="1" applyFill="1" applyBorder="1" applyAlignment="1">
      <alignment horizontal="center"/>
    </xf>
    <xf numFmtId="0" fontId="22" fillId="18" borderId="3" xfId="0" applyFont="1" applyFill="1" applyBorder="1" applyAlignment="1">
      <alignment horizontal="center"/>
    </xf>
    <xf numFmtId="0" fontId="11" fillId="18" borderId="31" xfId="0" applyFont="1" applyFill="1" applyBorder="1"/>
    <xf numFmtId="0" fontId="11" fillId="18" borderId="7" xfId="0" applyFont="1" applyFill="1" applyBorder="1"/>
    <xf numFmtId="0" fontId="11" fillId="18" borderId="7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18" borderId="8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3" borderId="31" xfId="0" applyFont="1" applyFill="1" applyBorder="1" applyAlignment="1">
      <alignment horizontal="center"/>
    </xf>
    <xf numFmtId="0" fontId="11" fillId="3" borderId="31" xfId="0" applyFont="1" applyFill="1" applyBorder="1"/>
    <xf numFmtId="0" fontId="22" fillId="2" borderId="68" xfId="0" applyFont="1" applyFill="1" applyBorder="1" applyAlignment="1">
      <alignment horizontal="right"/>
    </xf>
    <xf numFmtId="0" fontId="22" fillId="2" borderId="33" xfId="0" applyFont="1" applyFill="1" applyBorder="1"/>
    <xf numFmtId="0" fontId="11" fillId="4" borderId="76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 applyAlignment="1">
      <alignment horizontal="center"/>
    </xf>
    <xf numFmtId="0" fontId="11" fillId="4" borderId="72" xfId="0" applyFont="1" applyFill="1" applyBorder="1" applyAlignment="1">
      <alignment horizontal="center"/>
    </xf>
    <xf numFmtId="0" fontId="11" fillId="4" borderId="64" xfId="0" applyFont="1" applyFill="1" applyBorder="1" applyAlignment="1">
      <alignment horizontal="center"/>
    </xf>
    <xf numFmtId="0" fontId="22" fillId="4" borderId="64" xfId="0" applyFont="1" applyFill="1" applyBorder="1" applyAlignment="1">
      <alignment horizontal="center"/>
    </xf>
    <xf numFmtId="0" fontId="11" fillId="3" borderId="45" xfId="0" applyFont="1" applyFill="1" applyBorder="1"/>
    <xf numFmtId="0" fontId="11" fillId="3" borderId="28" xfId="0" applyFont="1" applyFill="1" applyBorder="1" applyAlignment="1">
      <alignment horizontal="center"/>
    </xf>
    <xf numFmtId="0" fontId="11" fillId="3" borderId="45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2" xfId="0" applyFont="1" applyFill="1" applyBorder="1" applyAlignment="1">
      <alignment horizontal="center"/>
    </xf>
    <xf numFmtId="0" fontId="11" fillId="13" borderId="23" xfId="0" applyFont="1" applyFill="1" applyBorder="1" applyAlignment="1">
      <alignment horizontal="center"/>
    </xf>
    <xf numFmtId="0" fontId="11" fillId="13" borderId="1" xfId="0" applyFont="1" applyFill="1" applyBorder="1" applyAlignment="1">
      <alignment horizontal="center"/>
    </xf>
    <xf numFmtId="0" fontId="22" fillId="13" borderId="2" xfId="0" applyFont="1" applyFill="1" applyBorder="1" applyAlignment="1">
      <alignment horizontal="center"/>
    </xf>
    <xf numFmtId="0" fontId="11" fillId="13" borderId="22" xfId="0" applyFont="1" applyFill="1" applyBorder="1" applyAlignment="1">
      <alignment horizontal="center"/>
    </xf>
    <xf numFmtId="0" fontId="11" fillId="13" borderId="3" xfId="0" applyFont="1" applyFill="1" applyBorder="1" applyAlignment="1">
      <alignment horizontal="center"/>
    </xf>
    <xf numFmtId="0" fontId="11" fillId="13" borderId="40" xfId="0" applyFont="1" applyFill="1" applyBorder="1" applyAlignment="1">
      <alignment horizontal="center"/>
    </xf>
    <xf numFmtId="0" fontId="11" fillId="13" borderId="6" xfId="0" applyFont="1" applyFill="1" applyBorder="1"/>
    <xf numFmtId="0" fontId="11" fillId="13" borderId="7" xfId="0" applyFont="1" applyFill="1" applyBorder="1"/>
    <xf numFmtId="0" fontId="11" fillId="13" borderId="7" xfId="0" applyFont="1" applyFill="1" applyBorder="1" applyAlignment="1">
      <alignment horizontal="center"/>
    </xf>
    <xf numFmtId="0" fontId="11" fillId="13" borderId="32" xfId="0" applyFont="1" applyFill="1" applyBorder="1" applyAlignment="1">
      <alignment horizontal="center"/>
    </xf>
    <xf numFmtId="0" fontId="11" fillId="13" borderId="6" xfId="0" applyFont="1" applyFill="1" applyBorder="1" applyAlignment="1">
      <alignment horizontal="center"/>
    </xf>
    <xf numFmtId="0" fontId="11" fillId="13" borderId="61" xfId="0" applyFont="1" applyFill="1" applyBorder="1" applyAlignment="1">
      <alignment horizontal="center"/>
    </xf>
    <xf numFmtId="0" fontId="11" fillId="13" borderId="8" xfId="0" applyFont="1" applyFill="1" applyBorder="1" applyAlignment="1">
      <alignment horizontal="center"/>
    </xf>
    <xf numFmtId="0" fontId="11" fillId="13" borderId="31" xfId="0" applyFont="1" applyFill="1" applyBorder="1" applyAlignment="1">
      <alignment horizontal="center"/>
    </xf>
    <xf numFmtId="0" fontId="29" fillId="23" borderId="0" xfId="0" applyFont="1" applyFill="1" applyAlignment="1">
      <alignment horizontal="left"/>
    </xf>
    <xf numFmtId="0" fontId="11" fillId="23" borderId="0" xfId="0" applyFont="1" applyFill="1"/>
    <xf numFmtId="0" fontId="11" fillId="23" borderId="0" xfId="0" applyFont="1" applyFill="1" applyAlignment="1">
      <alignment horizontal="center"/>
    </xf>
    <xf numFmtId="0" fontId="22" fillId="7" borderId="1" xfId="0" applyFont="1" applyFill="1" applyBorder="1" applyAlignment="1">
      <alignment horizontal="center" wrapText="1"/>
    </xf>
    <xf numFmtId="0" fontId="22" fillId="7" borderId="2" xfId="0" applyFont="1" applyFill="1" applyBorder="1" applyAlignment="1">
      <alignment horizontal="center" wrapText="1"/>
    </xf>
    <xf numFmtId="0" fontId="22" fillId="7" borderId="47" xfId="0" applyFont="1" applyFill="1" applyBorder="1" applyAlignment="1">
      <alignment horizontal="center" wrapText="1"/>
    </xf>
    <xf numFmtId="0" fontId="22" fillId="2" borderId="48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/>
    </xf>
    <xf numFmtId="0" fontId="22" fillId="2" borderId="34" xfId="0" applyFont="1" applyFill="1" applyBorder="1"/>
    <xf numFmtId="0" fontId="22" fillId="2" borderId="35" xfId="0" applyFont="1" applyFill="1" applyBorder="1" applyAlignment="1">
      <alignment horizontal="center"/>
    </xf>
    <xf numFmtId="0" fontId="22" fillId="4" borderId="7" xfId="0" applyFont="1" applyFill="1" applyBorder="1" applyAlignment="1">
      <alignment horizontal="center" wrapText="1"/>
    </xf>
    <xf numFmtId="0" fontId="22" fillId="13" borderId="7" xfId="0" applyFont="1" applyFill="1" applyBorder="1" applyAlignment="1">
      <alignment horizontal="center" wrapText="1"/>
    </xf>
    <xf numFmtId="0" fontId="22" fillId="7" borderId="6" xfId="0" applyFont="1" applyFill="1" applyBorder="1" applyAlignment="1">
      <alignment horizontal="center" wrapText="1"/>
    </xf>
    <xf numFmtId="14" fontId="22" fillId="7" borderId="7" xfId="0" applyNumberFormat="1" applyFont="1" applyFill="1" applyBorder="1" applyAlignment="1">
      <alignment horizontal="center" wrapText="1"/>
    </xf>
    <xf numFmtId="0" fontId="22" fillId="7" borderId="7" xfId="0" applyFont="1" applyFill="1" applyBorder="1" applyAlignment="1">
      <alignment horizontal="center" wrapText="1"/>
    </xf>
    <xf numFmtId="0" fontId="22" fillId="7" borderId="59" xfId="0" applyFont="1" applyFill="1" applyBorder="1" applyAlignment="1">
      <alignment horizontal="center" wrapText="1"/>
    </xf>
    <xf numFmtId="0" fontId="22" fillId="2" borderId="46" xfId="0" applyFont="1" applyFill="1" applyBorder="1" applyAlignment="1">
      <alignment horizontal="center" vertical="center" wrapText="1"/>
    </xf>
    <xf numFmtId="0" fontId="22" fillId="2" borderId="19" xfId="0" applyFont="1" applyFill="1" applyBorder="1" applyAlignment="1">
      <alignment horizontal="center" vertical="center" wrapText="1"/>
    </xf>
    <xf numFmtId="49" fontId="22" fillId="2" borderId="13" xfId="0" applyNumberFormat="1" applyFont="1" applyFill="1" applyBorder="1" applyAlignment="1">
      <alignment horizontal="center"/>
    </xf>
    <xf numFmtId="1" fontId="11" fillId="2" borderId="13" xfId="0" applyNumberFormat="1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49" fontId="22" fillId="2" borderId="17" xfId="0" applyNumberFormat="1" applyFont="1" applyFill="1" applyBorder="1" applyAlignment="1">
      <alignment horizontal="center"/>
    </xf>
    <xf numFmtId="1" fontId="11" fillId="2" borderId="17" xfId="0" applyNumberFormat="1" applyFont="1" applyFill="1" applyBorder="1" applyAlignment="1">
      <alignment horizontal="center"/>
    </xf>
    <xf numFmtId="0" fontId="22" fillId="5" borderId="17" xfId="0" applyFont="1" applyFill="1" applyBorder="1" applyAlignment="1">
      <alignment horizontal="center"/>
    </xf>
    <xf numFmtId="1" fontId="11" fillId="2" borderId="30" xfId="0" applyNumberFormat="1" applyFont="1" applyFill="1" applyBorder="1" applyAlignment="1">
      <alignment horizontal="center"/>
    </xf>
    <xf numFmtId="0" fontId="22" fillId="5" borderId="30" xfId="0" applyFont="1" applyFill="1" applyBorder="1" applyAlignment="1">
      <alignment horizontal="center"/>
    </xf>
    <xf numFmtId="0" fontId="8" fillId="22" borderId="2" xfId="4" applyFont="1" applyFill="1" applyBorder="1" applyAlignment="1">
      <alignment horizontal="center"/>
    </xf>
    <xf numFmtId="0" fontId="8" fillId="22" borderId="40" xfId="4" applyFont="1" applyFill="1" applyBorder="1" applyAlignment="1">
      <alignment horizontal="center"/>
    </xf>
    <xf numFmtId="0" fontId="8" fillId="22" borderId="3" xfId="4" applyFont="1" applyFill="1" applyBorder="1" applyAlignment="1">
      <alignment horizontal="center"/>
    </xf>
    <xf numFmtId="0" fontId="8" fillId="22" borderId="1" xfId="4" applyFont="1" applyFill="1" applyBorder="1" applyAlignment="1">
      <alignment horizontal="center"/>
    </xf>
    <xf numFmtId="0" fontId="22" fillId="22" borderId="13" xfId="0" applyFont="1" applyFill="1" applyBorder="1" applyAlignment="1">
      <alignment horizontal="center"/>
    </xf>
    <xf numFmtId="0" fontId="8" fillId="22" borderId="7" xfId="4" applyFont="1" applyFill="1" applyBorder="1" applyAlignment="1">
      <alignment horizontal="center"/>
    </xf>
    <xf numFmtId="0" fontId="8" fillId="22" borderId="31" xfId="4" applyFont="1" applyFill="1" applyBorder="1" applyAlignment="1">
      <alignment horizontal="center"/>
    </xf>
    <xf numFmtId="0" fontId="8" fillId="22" borderId="8" xfId="4" applyFont="1" applyFill="1" applyBorder="1" applyAlignment="1">
      <alignment horizontal="center"/>
    </xf>
    <xf numFmtId="0" fontId="8" fillId="22" borderId="6" xfId="4" applyFont="1" applyFill="1" applyBorder="1" applyAlignment="1">
      <alignment horizontal="center"/>
    </xf>
    <xf numFmtId="0" fontId="22" fillId="22" borderId="30" xfId="0" applyFont="1" applyFill="1" applyBorder="1" applyAlignment="1">
      <alignment horizontal="center"/>
    </xf>
    <xf numFmtId="1" fontId="11" fillId="2" borderId="10" xfId="0" applyNumberFormat="1" applyFont="1" applyFill="1" applyBorder="1" applyAlignment="1">
      <alignment horizontal="center"/>
    </xf>
    <xf numFmtId="1" fontId="11" fillId="2" borderId="9" xfId="0" applyNumberFormat="1" applyFont="1" applyFill="1" applyBorder="1" applyAlignment="1">
      <alignment horizontal="center"/>
    </xf>
    <xf numFmtId="1" fontId="11" fillId="2" borderId="43" xfId="0" applyNumberFormat="1" applyFont="1" applyFill="1" applyBorder="1" applyAlignment="1">
      <alignment horizontal="center"/>
    </xf>
    <xf numFmtId="0" fontId="22" fillId="15" borderId="69" xfId="0" applyFont="1" applyFill="1" applyBorder="1" applyAlignment="1">
      <alignment horizontal="center"/>
    </xf>
    <xf numFmtId="0" fontId="8" fillId="14" borderId="2" xfId="4" applyFont="1" applyFill="1" applyBorder="1" applyAlignment="1">
      <alignment horizontal="center"/>
    </xf>
    <xf numFmtId="0" fontId="8" fillId="14" borderId="49" xfId="4" applyFont="1" applyFill="1" applyBorder="1" applyAlignment="1">
      <alignment horizontal="center"/>
    </xf>
    <xf numFmtId="0" fontId="8" fillId="14" borderId="40" xfId="4" applyFont="1" applyFill="1" applyBorder="1" applyAlignment="1">
      <alignment horizontal="center"/>
    </xf>
    <xf numFmtId="0" fontId="8" fillId="14" borderId="23" xfId="4" applyFont="1" applyFill="1" applyBorder="1" applyAlignment="1">
      <alignment horizontal="center"/>
    </xf>
    <xf numFmtId="0" fontId="8" fillId="14" borderId="1" xfId="4" applyFont="1" applyFill="1" applyBorder="1" applyAlignment="1">
      <alignment horizontal="center"/>
    </xf>
    <xf numFmtId="0" fontId="8" fillId="14" borderId="3" xfId="4" applyFont="1" applyFill="1" applyBorder="1" applyAlignment="1">
      <alignment horizontal="center"/>
    </xf>
    <xf numFmtId="0" fontId="22" fillId="14" borderId="13" xfId="0" applyFont="1" applyFill="1" applyBorder="1" applyAlignment="1">
      <alignment horizontal="center"/>
    </xf>
    <xf numFmtId="0" fontId="8" fillId="14" borderId="15" xfId="4" applyFont="1" applyFill="1" applyBorder="1" applyAlignment="1">
      <alignment horizontal="center"/>
    </xf>
    <xf numFmtId="0" fontId="8" fillId="14" borderId="26" xfId="4" applyFont="1" applyFill="1" applyBorder="1" applyAlignment="1">
      <alignment horizontal="center"/>
    </xf>
    <xf numFmtId="0" fontId="8" fillId="14" borderId="25" xfId="4" applyFont="1" applyFill="1" applyBorder="1" applyAlignment="1">
      <alignment horizontal="center"/>
    </xf>
    <xf numFmtId="0" fontId="8" fillId="14" borderId="14" xfId="4" applyFont="1" applyFill="1" applyBorder="1" applyAlignment="1">
      <alignment horizontal="center"/>
    </xf>
    <xf numFmtId="0" fontId="8" fillId="14" borderId="16" xfId="4" applyFont="1" applyFill="1" applyBorder="1" applyAlignment="1">
      <alignment horizontal="center"/>
    </xf>
    <xf numFmtId="0" fontId="22" fillId="14" borderId="17" xfId="0" applyFont="1" applyFill="1" applyBorder="1" applyAlignment="1">
      <alignment horizontal="center"/>
    </xf>
    <xf numFmtId="0" fontId="22" fillId="14" borderId="30" xfId="0" applyFont="1" applyFill="1" applyBorder="1" applyAlignment="1">
      <alignment horizontal="center"/>
    </xf>
    <xf numFmtId="0" fontId="22" fillId="10" borderId="13" xfId="0" applyFont="1" applyFill="1" applyBorder="1" applyAlignment="1">
      <alignment horizontal="center"/>
    </xf>
    <xf numFmtId="0" fontId="21" fillId="10" borderId="15" xfId="4" applyFont="1" applyFill="1" applyBorder="1" applyAlignment="1">
      <alignment horizontal="center"/>
    </xf>
    <xf numFmtId="0" fontId="21" fillId="10" borderId="20" xfId="4" applyFont="1" applyFill="1" applyBorder="1" applyAlignment="1">
      <alignment horizontal="center"/>
    </xf>
    <xf numFmtId="0" fontId="21" fillId="10" borderId="26" xfId="4" applyFont="1" applyFill="1" applyBorder="1" applyAlignment="1">
      <alignment horizontal="center"/>
    </xf>
    <xf numFmtId="0" fontId="21" fillId="10" borderId="25" xfId="4" applyFont="1" applyFill="1" applyBorder="1" applyAlignment="1">
      <alignment horizontal="center"/>
    </xf>
    <xf numFmtId="0" fontId="21" fillId="10" borderId="16" xfId="4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0" fontId="22" fillId="10" borderId="30" xfId="0" applyFont="1" applyFill="1" applyBorder="1" applyAlignment="1">
      <alignment horizontal="center"/>
    </xf>
    <xf numFmtId="1" fontId="11" fillId="2" borderId="50" xfId="0" applyNumberFormat="1" applyFont="1" applyFill="1" applyBorder="1" applyAlignment="1">
      <alignment horizontal="center"/>
    </xf>
    <xf numFmtId="0" fontId="22" fillId="4" borderId="41" xfId="0" applyFont="1" applyFill="1" applyBorder="1" applyAlignment="1">
      <alignment horizontal="center"/>
    </xf>
    <xf numFmtId="1" fontId="11" fillId="2" borderId="24" xfId="0" applyNumberFormat="1" applyFont="1" applyFill="1" applyBorder="1" applyAlignment="1">
      <alignment horizontal="center"/>
    </xf>
    <xf numFmtId="0" fontId="22" fillId="4" borderId="17" xfId="0" applyFont="1" applyFill="1" applyBorder="1" applyAlignment="1">
      <alignment horizontal="center"/>
    </xf>
    <xf numFmtId="0" fontId="22" fillId="4" borderId="66" xfId="0" applyFont="1" applyFill="1" applyBorder="1" applyAlignment="1">
      <alignment horizontal="center"/>
    </xf>
    <xf numFmtId="1" fontId="11" fillId="2" borderId="41" xfId="0" applyNumberFormat="1" applyFont="1" applyFill="1" applyBorder="1" applyAlignment="1">
      <alignment horizontal="center"/>
    </xf>
    <xf numFmtId="1" fontId="11" fillId="2" borderId="44" xfId="0" applyNumberFormat="1" applyFont="1" applyFill="1" applyBorder="1" applyAlignment="1">
      <alignment horizontal="center"/>
    </xf>
    <xf numFmtId="0" fontId="22" fillId="5" borderId="69" xfId="0" applyFont="1" applyFill="1" applyBorder="1" applyAlignment="1">
      <alignment horizontal="center"/>
    </xf>
    <xf numFmtId="1" fontId="22" fillId="5" borderId="35" xfId="0" applyNumberFormat="1" applyFont="1" applyFill="1" applyBorder="1" applyAlignment="1">
      <alignment horizontal="right"/>
    </xf>
    <xf numFmtId="0" fontId="8" fillId="6" borderId="11" xfId="4" applyFont="1" applyFill="1" applyBorder="1" applyAlignment="1">
      <alignment horizontal="center"/>
    </xf>
    <xf numFmtId="0" fontId="8" fillId="6" borderId="25" xfId="4" applyFont="1" applyFill="1" applyBorder="1" applyAlignment="1">
      <alignment horizontal="center"/>
    </xf>
    <xf numFmtId="0" fontId="21" fillId="6" borderId="25" xfId="4" applyFont="1" applyFill="1" applyBorder="1" applyAlignment="1">
      <alignment horizontal="center"/>
    </xf>
    <xf numFmtId="0" fontId="21" fillId="6" borderId="16" xfId="4" applyFont="1" applyFill="1" applyBorder="1" applyAlignment="1">
      <alignment horizontal="center"/>
    </xf>
    <xf numFmtId="0" fontId="21" fillId="6" borderId="26" xfId="4" applyFont="1" applyFill="1" applyBorder="1" applyAlignment="1">
      <alignment horizontal="center"/>
    </xf>
    <xf numFmtId="0" fontId="21" fillId="6" borderId="20" xfId="4" applyFont="1" applyFill="1" applyBorder="1" applyAlignment="1">
      <alignment horizontal="center"/>
    </xf>
    <xf numFmtId="0" fontId="21" fillId="6" borderId="14" xfId="4" applyFont="1" applyFill="1" applyBorder="1" applyAlignment="1">
      <alignment horizontal="center"/>
    </xf>
    <xf numFmtId="0" fontId="8" fillId="4" borderId="2" xfId="4" applyFont="1" applyFill="1" applyBorder="1" applyAlignment="1">
      <alignment horizontal="center"/>
    </xf>
    <xf numFmtId="0" fontId="8" fillId="4" borderId="40" xfId="4" applyFont="1" applyFill="1" applyBorder="1" applyAlignment="1">
      <alignment horizontal="center"/>
    </xf>
    <xf numFmtId="0" fontId="8" fillId="4" borderId="23" xfId="4" applyFont="1" applyFill="1" applyBorder="1" applyAlignment="1">
      <alignment horizontal="center"/>
    </xf>
    <xf numFmtId="0" fontId="8" fillId="4" borderId="1" xfId="4" applyFont="1" applyFill="1" applyBorder="1" applyAlignment="1">
      <alignment horizontal="center"/>
    </xf>
    <xf numFmtId="0" fontId="8" fillId="4" borderId="3" xfId="4" applyFont="1" applyFill="1" applyBorder="1" applyAlignment="1">
      <alignment horizontal="center"/>
    </xf>
    <xf numFmtId="0" fontId="21" fillId="4" borderId="37" xfId="4" applyFont="1" applyFill="1" applyBorder="1" applyAlignment="1">
      <alignment horizontal="center"/>
    </xf>
    <xf numFmtId="0" fontId="21" fillId="4" borderId="11" xfId="4" applyFont="1" applyFill="1" applyBorder="1" applyAlignment="1">
      <alignment horizontal="center"/>
    </xf>
    <xf numFmtId="0" fontId="8" fillId="4" borderId="11" xfId="4" applyFont="1" applyFill="1" applyBorder="1" applyAlignment="1">
      <alignment horizontal="center"/>
    </xf>
    <xf numFmtId="0" fontId="8" fillId="4" borderId="25" xfId="4" applyFont="1" applyFill="1" applyBorder="1" applyAlignment="1">
      <alignment horizontal="center"/>
    </xf>
    <xf numFmtId="0" fontId="21" fillId="4" borderId="16" xfId="4" applyFont="1" applyFill="1" applyBorder="1" applyAlignment="1">
      <alignment horizontal="center"/>
    </xf>
    <xf numFmtId="0" fontId="21" fillId="4" borderId="26" xfId="4" applyFont="1" applyFill="1" applyBorder="1" applyAlignment="1">
      <alignment horizontal="center"/>
    </xf>
    <xf numFmtId="0" fontId="21" fillId="4" borderId="15" xfId="4" applyFont="1" applyFill="1" applyBorder="1" applyAlignment="1">
      <alignment horizontal="center"/>
    </xf>
    <xf numFmtId="0" fontId="21" fillId="4" borderId="25" xfId="4" applyFont="1" applyFill="1" applyBorder="1" applyAlignment="1">
      <alignment horizontal="center"/>
    </xf>
    <xf numFmtId="0" fontId="8" fillId="4" borderId="15" xfId="4" applyFont="1" applyFill="1" applyBorder="1" applyAlignment="1">
      <alignment horizontal="center"/>
    </xf>
    <xf numFmtId="0" fontId="8" fillId="4" borderId="26" xfId="4" applyFont="1" applyFill="1" applyBorder="1" applyAlignment="1">
      <alignment horizontal="center"/>
    </xf>
    <xf numFmtId="0" fontId="8" fillId="4" borderId="14" xfId="4" applyFont="1" applyFill="1" applyBorder="1" applyAlignment="1">
      <alignment horizontal="center"/>
    </xf>
    <xf numFmtId="0" fontId="8" fillId="4" borderId="16" xfId="4" applyFont="1" applyFill="1" applyBorder="1" applyAlignment="1">
      <alignment horizontal="center"/>
    </xf>
    <xf numFmtId="1" fontId="11" fillId="2" borderId="19" xfId="0" applyNumberFormat="1" applyFont="1" applyFill="1" applyBorder="1" applyAlignment="1">
      <alignment horizontal="center"/>
    </xf>
    <xf numFmtId="0" fontId="21" fillId="4" borderId="64" xfId="4" applyFont="1" applyFill="1" applyBorder="1" applyAlignment="1">
      <alignment horizontal="center"/>
    </xf>
    <xf numFmtId="0" fontId="8" fillId="4" borderId="64" xfId="4" applyFont="1" applyFill="1" applyBorder="1" applyAlignment="1">
      <alignment horizontal="center"/>
    </xf>
    <xf numFmtId="0" fontId="8" fillId="4" borderId="32" xfId="4" applyFont="1" applyFill="1" applyBorder="1" applyAlignment="1">
      <alignment horizontal="center"/>
    </xf>
    <xf numFmtId="0" fontId="21" fillId="4" borderId="8" xfId="4" applyFont="1" applyFill="1" applyBorder="1" applyAlignment="1">
      <alignment horizontal="center"/>
    </xf>
    <xf numFmtId="0" fontId="21" fillId="4" borderId="31" xfId="4" applyFont="1" applyFill="1" applyBorder="1" applyAlignment="1">
      <alignment horizontal="center"/>
    </xf>
    <xf numFmtId="0" fontId="21" fillId="4" borderId="7" xfId="4" applyFont="1" applyFill="1" applyBorder="1" applyAlignment="1">
      <alignment horizontal="center"/>
    </xf>
    <xf numFmtId="0" fontId="21" fillId="4" borderId="32" xfId="4" applyFont="1" applyFill="1" applyBorder="1" applyAlignment="1">
      <alignment horizontal="center"/>
    </xf>
    <xf numFmtId="0" fontId="8" fillId="4" borderId="7" xfId="4" applyFont="1" applyFill="1" applyBorder="1" applyAlignment="1">
      <alignment horizontal="center"/>
    </xf>
    <xf numFmtId="0" fontId="21" fillId="4" borderId="6" xfId="4" applyFont="1" applyFill="1" applyBorder="1" applyAlignment="1">
      <alignment horizontal="center"/>
    </xf>
    <xf numFmtId="0" fontId="22" fillId="4" borderId="30" xfId="0" applyFont="1" applyFill="1" applyBorder="1" applyAlignment="1">
      <alignment horizontal="center"/>
    </xf>
    <xf numFmtId="0" fontId="22" fillId="3" borderId="41" xfId="0" applyFont="1" applyFill="1" applyBorder="1" applyAlignment="1">
      <alignment horizontal="center"/>
    </xf>
    <xf numFmtId="0" fontId="8" fillId="3" borderId="25" xfId="4" applyFont="1" applyFill="1" applyBorder="1" applyAlignment="1">
      <alignment horizontal="center"/>
    </xf>
    <xf numFmtId="0" fontId="8" fillId="3" borderId="15" xfId="4" applyFont="1" applyFill="1" applyBorder="1" applyAlignment="1">
      <alignment horizontal="center"/>
    </xf>
    <xf numFmtId="0" fontId="8" fillId="3" borderId="24" xfId="4" applyFont="1" applyFill="1" applyBorder="1" applyAlignment="1">
      <alignment horizontal="center"/>
    </xf>
    <xf numFmtId="0" fontId="8" fillId="3" borderId="16" xfId="4" applyFont="1" applyFill="1" applyBorder="1" applyAlignment="1">
      <alignment horizontal="center"/>
    </xf>
    <xf numFmtId="0" fontId="8" fillId="3" borderId="26" xfId="4" applyFont="1" applyFill="1" applyBorder="1" applyAlignment="1">
      <alignment horizontal="center"/>
    </xf>
    <xf numFmtId="0" fontId="21" fillId="3" borderId="25" xfId="4" applyFont="1" applyFill="1" applyBorder="1" applyAlignment="1">
      <alignment horizontal="center"/>
    </xf>
    <xf numFmtId="0" fontId="21" fillId="3" borderId="15" xfId="4" applyFont="1" applyFill="1" applyBorder="1" applyAlignment="1">
      <alignment horizontal="center"/>
    </xf>
    <xf numFmtId="0" fontId="21" fillId="3" borderId="14" xfId="4" applyFont="1" applyFill="1" applyBorder="1" applyAlignment="1">
      <alignment horizontal="center"/>
    </xf>
    <xf numFmtId="0" fontId="21" fillId="3" borderId="16" xfId="4" applyFont="1" applyFill="1" applyBorder="1" applyAlignment="1">
      <alignment horizontal="center"/>
    </xf>
    <xf numFmtId="1" fontId="11" fillId="2" borderId="66" xfId="0" applyNumberFormat="1" applyFont="1" applyFill="1" applyBorder="1" applyAlignment="1">
      <alignment horizontal="center"/>
    </xf>
    <xf numFmtId="0" fontId="8" fillId="3" borderId="28" xfId="4" applyFont="1" applyFill="1" applyBorder="1" applyAlignment="1">
      <alignment horizontal="center"/>
    </xf>
    <xf numFmtId="0" fontId="8" fillId="3" borderId="20" xfId="4" applyFont="1" applyFill="1" applyBorder="1" applyAlignment="1">
      <alignment horizontal="center"/>
    </xf>
    <xf numFmtId="0" fontId="8" fillId="3" borderId="62" xfId="4" applyFont="1" applyFill="1" applyBorder="1" applyAlignment="1">
      <alignment horizontal="center"/>
    </xf>
    <xf numFmtId="0" fontId="8" fillId="3" borderId="27" xfId="4" applyFont="1" applyFill="1" applyBorder="1" applyAlignment="1">
      <alignment horizontal="center"/>
    </xf>
    <xf numFmtId="0" fontId="8" fillId="3" borderId="21" xfId="4" applyFont="1" applyFill="1" applyBorder="1" applyAlignment="1">
      <alignment horizontal="center"/>
    </xf>
    <xf numFmtId="0" fontId="21" fillId="3" borderId="28" xfId="4" applyFont="1" applyFill="1" applyBorder="1" applyAlignment="1">
      <alignment horizontal="center"/>
    </xf>
    <xf numFmtId="0" fontId="21" fillId="3" borderId="20" xfId="4" applyFont="1" applyFill="1" applyBorder="1" applyAlignment="1">
      <alignment horizontal="center"/>
    </xf>
    <xf numFmtId="0" fontId="21" fillId="3" borderId="21" xfId="4" applyFont="1" applyFill="1" applyBorder="1" applyAlignment="1">
      <alignment horizontal="center"/>
    </xf>
    <xf numFmtId="0" fontId="8" fillId="3" borderId="45" xfId="4" applyFont="1" applyFill="1" applyBorder="1" applyAlignment="1">
      <alignment horizontal="center"/>
    </xf>
    <xf numFmtId="0" fontId="22" fillId="3" borderId="66" xfId="0" applyFont="1" applyFill="1" applyBorder="1" applyAlignment="1">
      <alignment horizontal="center"/>
    </xf>
    <xf numFmtId="0" fontId="8" fillId="13" borderId="23" xfId="4" applyFont="1" applyFill="1" applyBorder="1" applyAlignment="1">
      <alignment horizontal="center"/>
    </xf>
    <xf numFmtId="0" fontId="22" fillId="13" borderId="22" xfId="0" applyFont="1" applyFill="1" applyBorder="1" applyAlignment="1">
      <alignment horizontal="center"/>
    </xf>
    <xf numFmtId="0" fontId="8" fillId="13" borderId="15" xfId="4" applyFont="1" applyFill="1" applyBorder="1" applyAlignment="1">
      <alignment horizontal="center"/>
    </xf>
    <xf numFmtId="0" fontId="8" fillId="13" borderId="25" xfId="4" applyFont="1" applyFill="1" applyBorder="1" applyAlignment="1">
      <alignment horizontal="center"/>
    </xf>
    <xf numFmtId="0" fontId="22" fillId="13" borderId="50" xfId="0" applyFont="1" applyFill="1" applyBorder="1" applyAlignment="1">
      <alignment horizontal="center"/>
    </xf>
    <xf numFmtId="0" fontId="22" fillId="13" borderId="51" xfId="0" applyFont="1" applyFill="1" applyBorder="1" applyAlignment="1">
      <alignment horizontal="center"/>
    </xf>
    <xf numFmtId="0" fontId="22" fillId="7" borderId="69" xfId="0" applyFont="1" applyFill="1" applyBorder="1" applyAlignment="1">
      <alignment horizontal="center"/>
    </xf>
    <xf numFmtId="0" fontId="8" fillId="11" borderId="37" xfId="4" applyFont="1" applyFill="1" applyBorder="1" applyAlignment="1">
      <alignment horizontal="center"/>
    </xf>
    <xf numFmtId="0" fontId="8" fillId="11" borderId="11" xfId="4" applyFont="1" applyFill="1" applyBorder="1" applyAlignment="1">
      <alignment horizontal="center"/>
    </xf>
    <xf numFmtId="0" fontId="8" fillId="11" borderId="50" xfId="4" applyFont="1" applyFill="1" applyBorder="1" applyAlignment="1">
      <alignment horizontal="center"/>
    </xf>
    <xf numFmtId="0" fontId="8" fillId="11" borderId="74" xfId="4" applyFont="1" applyFill="1" applyBorder="1" applyAlignment="1">
      <alignment horizontal="center"/>
    </xf>
    <xf numFmtId="0" fontId="8" fillId="11" borderId="36" xfId="4" applyFont="1" applyFill="1" applyBorder="1" applyAlignment="1">
      <alignment horizontal="center"/>
    </xf>
    <xf numFmtId="0" fontId="8" fillId="11" borderId="56" xfId="4" applyFont="1" applyFill="1" applyBorder="1" applyAlignment="1">
      <alignment horizontal="center"/>
    </xf>
    <xf numFmtId="0" fontId="21" fillId="11" borderId="25" xfId="4" applyFont="1" applyFill="1" applyBorder="1" applyAlignment="1">
      <alignment horizontal="center"/>
    </xf>
    <xf numFmtId="0" fontId="8" fillId="11" borderId="15" xfId="4" applyFont="1" applyFill="1" applyBorder="1" applyAlignment="1">
      <alignment horizontal="center"/>
    </xf>
    <xf numFmtId="0" fontId="8" fillId="11" borderId="25" xfId="4" applyFont="1" applyFill="1" applyBorder="1" applyAlignment="1">
      <alignment horizontal="center"/>
    </xf>
    <xf numFmtId="0" fontId="8" fillId="11" borderId="24" xfId="4" applyFont="1" applyFill="1" applyBorder="1" applyAlignment="1">
      <alignment horizontal="center"/>
    </xf>
    <xf numFmtId="0" fontId="8" fillId="11" borderId="16" xfId="4" applyFont="1" applyFill="1" applyBorder="1" applyAlignment="1">
      <alignment horizontal="center"/>
    </xf>
    <xf numFmtId="0" fontId="21" fillId="11" borderId="26" xfId="4" applyFont="1" applyFill="1" applyBorder="1" applyAlignment="1">
      <alignment horizontal="center"/>
    </xf>
    <xf numFmtId="0" fontId="21" fillId="11" borderId="15" xfId="4" applyFont="1" applyFill="1" applyBorder="1" applyAlignment="1">
      <alignment horizontal="center"/>
    </xf>
    <xf numFmtId="0" fontId="8" fillId="11" borderId="26" xfId="4" applyFont="1" applyFill="1" applyBorder="1" applyAlignment="1">
      <alignment horizontal="center"/>
    </xf>
    <xf numFmtId="0" fontId="8" fillId="11" borderId="14" xfId="4" applyFont="1" applyFill="1" applyBorder="1" applyAlignment="1">
      <alignment horizontal="center"/>
    </xf>
    <xf numFmtId="0" fontId="21" fillId="11" borderId="14" xfId="4" applyFont="1" applyFill="1" applyBorder="1" applyAlignment="1">
      <alignment horizontal="center"/>
    </xf>
    <xf numFmtId="0" fontId="21" fillId="11" borderId="16" xfId="4" applyFont="1" applyFill="1" applyBorder="1" applyAlignment="1">
      <alignment horizontal="center"/>
    </xf>
    <xf numFmtId="0" fontId="22" fillId="11" borderId="30" xfId="0" applyFont="1" applyFill="1" applyBorder="1" applyAlignment="1">
      <alignment horizontal="center"/>
    </xf>
    <xf numFmtId="0" fontId="22" fillId="3" borderId="30" xfId="0" applyFont="1" applyFill="1" applyBorder="1" applyAlignment="1">
      <alignment horizontal="center"/>
    </xf>
    <xf numFmtId="0" fontId="22" fillId="3" borderId="69" xfId="0" applyFont="1" applyFill="1" applyBorder="1" applyAlignment="1">
      <alignment horizontal="center"/>
    </xf>
    <xf numFmtId="0" fontId="8" fillId="4" borderId="49" xfId="4" applyFont="1" applyFill="1" applyBorder="1" applyAlignment="1">
      <alignment horizontal="center"/>
    </xf>
    <xf numFmtId="0" fontId="22" fillId="2" borderId="5" xfId="0" applyFont="1" applyFill="1" applyBorder="1" applyAlignment="1">
      <alignment horizontal="center"/>
    </xf>
    <xf numFmtId="0" fontId="8" fillId="4" borderId="61" xfId="4" applyFont="1" applyFill="1" applyBorder="1" applyAlignment="1">
      <alignment horizontal="center"/>
    </xf>
    <xf numFmtId="0" fontId="8" fillId="4" borderId="8" xfId="4" applyFont="1" applyFill="1" applyBorder="1" applyAlignment="1">
      <alignment horizontal="center"/>
    </xf>
    <xf numFmtId="0" fontId="8" fillId="4" borderId="31" xfId="4" applyFont="1" applyFill="1" applyBorder="1" applyAlignment="1">
      <alignment horizontal="center"/>
    </xf>
    <xf numFmtId="0" fontId="22" fillId="4" borderId="69" xfId="0" applyFont="1" applyFill="1" applyBorder="1" applyAlignment="1">
      <alignment horizontal="center"/>
    </xf>
    <xf numFmtId="0" fontId="22" fillId="6" borderId="41" xfId="0" applyFont="1" applyFill="1" applyBorder="1" applyAlignment="1">
      <alignment horizontal="center"/>
    </xf>
    <xf numFmtId="0" fontId="22" fillId="6" borderId="66" xfId="0" applyFont="1" applyFill="1" applyBorder="1" applyAlignment="1">
      <alignment horizontal="center"/>
    </xf>
    <xf numFmtId="0" fontId="8" fillId="8" borderId="15" xfId="4" applyFont="1" applyFill="1" applyBorder="1" applyAlignment="1">
      <alignment horizontal="center"/>
    </xf>
    <xf numFmtId="0" fontId="8" fillId="8" borderId="26" xfId="4" applyFont="1" applyFill="1" applyBorder="1" applyAlignment="1">
      <alignment horizontal="center"/>
    </xf>
    <xf numFmtId="0" fontId="8" fillId="8" borderId="25" xfId="4" applyFont="1" applyFill="1" applyBorder="1" applyAlignment="1">
      <alignment horizontal="center"/>
    </xf>
    <xf numFmtId="0" fontId="8" fillId="8" borderId="14" xfId="4" applyFont="1" applyFill="1" applyBorder="1" applyAlignment="1">
      <alignment horizontal="center"/>
    </xf>
    <xf numFmtId="0" fontId="8" fillId="8" borderId="16" xfId="4" applyFont="1" applyFill="1" applyBorder="1" applyAlignment="1">
      <alignment horizontal="center"/>
    </xf>
    <xf numFmtId="0" fontId="8" fillId="16" borderId="37" xfId="4" applyFont="1" applyFill="1" applyBorder="1" applyAlignment="1">
      <alignment horizontal="center"/>
    </xf>
    <xf numFmtId="0" fontId="22" fillId="16" borderId="50" xfId="0" applyFont="1" applyFill="1" applyBorder="1" applyAlignment="1">
      <alignment horizontal="center"/>
    </xf>
    <xf numFmtId="0" fontId="21" fillId="16" borderId="25" xfId="4" applyFont="1" applyFill="1" applyBorder="1" applyAlignment="1">
      <alignment horizontal="center"/>
    </xf>
    <xf numFmtId="0" fontId="21" fillId="16" borderId="15" xfId="4" applyFont="1" applyFill="1" applyBorder="1" applyAlignment="1">
      <alignment horizontal="center"/>
    </xf>
    <xf numFmtId="0" fontId="21" fillId="16" borderId="24" xfId="4" applyFont="1" applyFill="1" applyBorder="1" applyAlignment="1">
      <alignment horizontal="center"/>
    </xf>
    <xf numFmtId="0" fontId="21" fillId="16" borderId="16" xfId="4" applyFont="1" applyFill="1" applyBorder="1" applyAlignment="1">
      <alignment horizontal="center"/>
    </xf>
    <xf numFmtId="0" fontId="21" fillId="16" borderId="26" xfId="4" applyFont="1" applyFill="1" applyBorder="1" applyAlignment="1">
      <alignment horizontal="center"/>
    </xf>
    <xf numFmtId="0" fontId="8" fillId="16" borderId="15" xfId="4" applyFont="1" applyFill="1" applyBorder="1" applyAlignment="1">
      <alignment horizontal="center"/>
    </xf>
    <xf numFmtId="0" fontId="8" fillId="16" borderId="25" xfId="4" applyFont="1" applyFill="1" applyBorder="1" applyAlignment="1">
      <alignment horizontal="center"/>
    </xf>
    <xf numFmtId="0" fontId="8" fillId="16" borderId="14" xfId="4" applyFont="1" applyFill="1" applyBorder="1" applyAlignment="1">
      <alignment horizontal="center"/>
    </xf>
    <xf numFmtId="0" fontId="8" fillId="16" borderId="16" xfId="4" applyFont="1" applyFill="1" applyBorder="1" applyAlignment="1">
      <alignment horizontal="center"/>
    </xf>
    <xf numFmtId="0" fontId="21" fillId="16" borderId="14" xfId="4" applyFont="1" applyFill="1" applyBorder="1" applyAlignment="1">
      <alignment horizontal="center"/>
    </xf>
    <xf numFmtId="1" fontId="11" fillId="2" borderId="67" xfId="0" applyNumberFormat="1" applyFont="1" applyFill="1" applyBorder="1" applyAlignment="1">
      <alignment horizontal="center"/>
    </xf>
    <xf numFmtId="0" fontId="22" fillId="9" borderId="60" xfId="0" applyFont="1" applyFill="1" applyBorder="1" applyAlignment="1">
      <alignment horizontal="center"/>
    </xf>
    <xf numFmtId="0" fontId="21" fillId="13" borderId="14" xfId="4" applyFont="1" applyFill="1" applyBorder="1" applyAlignment="1">
      <alignment horizontal="center"/>
    </xf>
    <xf numFmtId="0" fontId="21" fillId="13" borderId="15" xfId="4" applyFont="1" applyFill="1" applyBorder="1" applyAlignment="1">
      <alignment horizontal="center"/>
    </xf>
    <xf numFmtId="0" fontId="21" fillId="13" borderId="16" xfId="4" applyFont="1" applyFill="1" applyBorder="1" applyAlignment="1">
      <alignment horizontal="center"/>
    </xf>
    <xf numFmtId="0" fontId="22" fillId="18" borderId="40" xfId="0" applyFont="1" applyFill="1" applyBorder="1" applyAlignment="1">
      <alignment horizontal="center"/>
    </xf>
    <xf numFmtId="1" fontId="11" fillId="3" borderId="41" xfId="0" applyNumberFormat="1" applyFont="1" applyFill="1" applyBorder="1" applyAlignment="1">
      <alignment horizontal="center"/>
    </xf>
    <xf numFmtId="1" fontId="11" fillId="3" borderId="17" xfId="0" applyNumberFormat="1" applyFont="1" applyFill="1" applyBorder="1" applyAlignment="1">
      <alignment horizontal="center"/>
    </xf>
    <xf numFmtId="1" fontId="11" fillId="3" borderId="44" xfId="0" applyNumberFormat="1" applyFont="1" applyFill="1" applyBorder="1" applyAlignment="1">
      <alignment horizontal="center"/>
    </xf>
    <xf numFmtId="1" fontId="11" fillId="3" borderId="30" xfId="0" applyNumberFormat="1" applyFont="1" applyFill="1" applyBorder="1" applyAlignment="1">
      <alignment horizontal="center"/>
    </xf>
    <xf numFmtId="0" fontId="22" fillId="3" borderId="57" xfId="0" applyFont="1" applyFill="1" applyBorder="1" applyAlignment="1">
      <alignment horizontal="center"/>
    </xf>
    <xf numFmtId="0" fontId="22" fillId="3" borderId="49" xfId="0" applyFont="1" applyFill="1" applyBorder="1" applyAlignment="1">
      <alignment horizontal="center"/>
    </xf>
    <xf numFmtId="0" fontId="22" fillId="3" borderId="52" xfId="0" applyFont="1" applyFill="1" applyBorder="1" applyAlignment="1">
      <alignment horizontal="center"/>
    </xf>
    <xf numFmtId="0" fontId="22" fillId="18" borderId="23" xfId="0" applyFont="1" applyFill="1" applyBorder="1" applyAlignment="1">
      <alignment horizontal="center"/>
    </xf>
    <xf numFmtId="0" fontId="22" fillId="3" borderId="51" xfId="0" applyFont="1" applyFill="1" applyBorder="1" applyAlignment="1">
      <alignment horizontal="center"/>
    </xf>
    <xf numFmtId="0" fontId="11" fillId="15" borderId="36" xfId="0" applyFont="1" applyFill="1" applyBorder="1"/>
    <xf numFmtId="0" fontId="11" fillId="15" borderId="26" xfId="0" applyFont="1" applyFill="1" applyBorder="1"/>
    <xf numFmtId="0" fontId="11" fillId="15" borderId="31" xfId="0" applyFont="1" applyFill="1" applyBorder="1"/>
    <xf numFmtId="0" fontId="11" fillId="22" borderId="40" xfId="0" applyFont="1" applyFill="1" applyBorder="1"/>
    <xf numFmtId="0" fontId="11" fillId="22" borderId="31" xfId="0" applyFont="1" applyFill="1" applyBorder="1"/>
    <xf numFmtId="0" fontId="22" fillId="7" borderId="61" xfId="0" applyFont="1" applyFill="1" applyBorder="1" applyAlignment="1">
      <alignment horizontal="center"/>
    </xf>
    <xf numFmtId="0" fontId="11" fillId="2" borderId="16" xfId="0" applyFont="1" applyFill="1" applyBorder="1"/>
    <xf numFmtId="0" fontId="22" fillId="2" borderId="13" xfId="0" applyFont="1" applyFill="1" applyBorder="1" applyAlignment="1">
      <alignment horizontal="center"/>
    </xf>
    <xf numFmtId="0" fontId="20" fillId="2" borderId="33" xfId="0" applyFont="1" applyFill="1" applyBorder="1" applyAlignment="1">
      <alignment horizontal="center"/>
    </xf>
    <xf numFmtId="0" fontId="11" fillId="7" borderId="54" xfId="0" applyFont="1" applyFill="1" applyBorder="1"/>
    <xf numFmtId="0" fontId="11" fillId="7" borderId="38" xfId="0" applyFont="1" applyFill="1" applyBorder="1"/>
    <xf numFmtId="0" fontId="11" fillId="7" borderId="38" xfId="0" applyFont="1" applyFill="1" applyBorder="1" applyAlignment="1">
      <alignment horizontal="center"/>
    </xf>
    <xf numFmtId="0" fontId="11" fillId="7" borderId="55" xfId="0" applyFont="1" applyFill="1" applyBorder="1" applyAlignment="1">
      <alignment horizontal="center"/>
    </xf>
    <xf numFmtId="0" fontId="11" fillId="7" borderId="54" xfId="0" applyFont="1" applyFill="1" applyBorder="1" applyAlignment="1">
      <alignment horizontal="center"/>
    </xf>
    <xf numFmtId="0" fontId="11" fillId="7" borderId="75" xfId="0" applyFont="1" applyFill="1" applyBorder="1" applyAlignment="1">
      <alignment horizontal="center"/>
    </xf>
    <xf numFmtId="0" fontId="11" fillId="7" borderId="70" xfId="0" applyFont="1" applyFill="1" applyBorder="1" applyAlignment="1">
      <alignment horizontal="center"/>
    </xf>
    <xf numFmtId="0" fontId="22" fillId="7" borderId="41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4" borderId="47" xfId="0" applyFont="1" applyFill="1" applyBorder="1" applyAlignment="1">
      <alignment horizontal="center" vertical="center"/>
    </xf>
    <xf numFmtId="0" fontId="22" fillId="6" borderId="5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17" borderId="15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1" fillId="2" borderId="24" xfId="0" applyFont="1" applyFill="1" applyBorder="1"/>
    <xf numFmtId="0" fontId="1" fillId="2" borderId="17" xfId="0" applyFont="1" applyFill="1" applyBorder="1"/>
    <xf numFmtId="0" fontId="8" fillId="2" borderId="17" xfId="0" applyFont="1" applyFill="1" applyBorder="1" applyAlignment="1">
      <alignment horizontal="center"/>
    </xf>
    <xf numFmtId="0" fontId="21" fillId="2" borderId="17" xfId="0" applyFont="1" applyFill="1" applyBorder="1" applyAlignment="1">
      <alignment horizontal="center"/>
    </xf>
    <xf numFmtId="0" fontId="11" fillId="2" borderId="72" xfId="0" applyFont="1" applyFill="1" applyBorder="1"/>
    <xf numFmtId="0" fontId="11" fillId="2" borderId="64" xfId="0" applyFont="1" applyFill="1" applyBorder="1"/>
    <xf numFmtId="0" fontId="8" fillId="2" borderId="19" xfId="0" applyFont="1" applyFill="1" applyBorder="1" applyAlignment="1">
      <alignment horizontal="center"/>
    </xf>
    <xf numFmtId="0" fontId="22" fillId="2" borderId="2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3" fillId="23" borderId="44" xfId="0" applyFont="1" applyFill="1" applyBorder="1" applyAlignment="1">
      <alignment horizontal="center" wrapText="1"/>
    </xf>
    <xf numFmtId="2" fontId="16" fillId="2" borderId="9" xfId="0" applyNumberFormat="1" applyFont="1" applyFill="1" applyBorder="1" applyAlignment="1">
      <alignment horizontal="center"/>
    </xf>
    <xf numFmtId="0" fontId="3" fillId="7" borderId="7" xfId="0" applyFont="1" applyFill="1" applyBorder="1" applyAlignment="1">
      <alignment horizontal="center" wrapText="1"/>
    </xf>
    <xf numFmtId="0" fontId="3" fillId="20" borderId="6" xfId="0" applyFont="1" applyFill="1" applyBorder="1" applyAlignment="1">
      <alignment horizontal="center" wrapText="1"/>
    </xf>
    <xf numFmtId="0" fontId="3" fillId="7" borderId="6" xfId="0" applyFont="1" applyFill="1" applyBorder="1" applyAlignment="1">
      <alignment horizontal="center" wrapText="1"/>
    </xf>
    <xf numFmtId="0" fontId="3" fillId="24" borderId="7" xfId="0" applyFont="1" applyFill="1" applyBorder="1" applyAlignment="1">
      <alignment horizontal="center" wrapText="1"/>
    </xf>
    <xf numFmtId="0" fontId="2" fillId="2" borderId="47" xfId="0" applyFont="1" applyFill="1" applyBorder="1" applyAlignment="1">
      <alignment horizontal="center"/>
    </xf>
    <xf numFmtId="0" fontId="3" fillId="20" borderId="7" xfId="0" applyFont="1" applyFill="1" applyBorder="1" applyAlignment="1">
      <alignment horizontal="center" wrapText="1"/>
    </xf>
    <xf numFmtId="0" fontId="3" fillId="12" borderId="7" xfId="0" applyFont="1" applyFill="1" applyBorder="1" applyAlignment="1">
      <alignment horizontal="center" wrapText="1"/>
    </xf>
    <xf numFmtId="0" fontId="3" fillId="7" borderId="8" xfId="0" applyFont="1" applyFill="1" applyBorder="1" applyAlignment="1">
      <alignment horizontal="center" wrapText="1"/>
    </xf>
    <xf numFmtId="0" fontId="20" fillId="20" borderId="1" xfId="0" applyFont="1" applyFill="1" applyBorder="1" applyAlignment="1">
      <alignment horizontal="center"/>
    </xf>
    <xf numFmtId="0" fontId="20" fillId="7" borderId="2" xfId="0" applyFont="1" applyFill="1" applyBorder="1" applyAlignment="1">
      <alignment horizontal="center"/>
    </xf>
    <xf numFmtId="0" fontId="20" fillId="13" borderId="2" xfId="0" applyFont="1" applyFill="1" applyBorder="1" applyAlignment="1">
      <alignment horizontal="center"/>
    </xf>
    <xf numFmtId="0" fontId="20" fillId="24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20" borderId="2" xfId="0" applyFont="1" applyFill="1" applyBorder="1" applyAlignment="1">
      <alignment horizontal="center"/>
    </xf>
    <xf numFmtId="0" fontId="20" fillId="16" borderId="2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12" borderId="2" xfId="0" applyFont="1" applyFill="1" applyBorder="1" applyAlignment="1">
      <alignment horizontal="center"/>
    </xf>
    <xf numFmtId="0" fontId="20" fillId="8" borderId="2" xfId="0" applyFont="1" applyFill="1" applyBorder="1" applyAlignment="1">
      <alignment horizontal="center"/>
    </xf>
    <xf numFmtId="0" fontId="20" fillId="12" borderId="2" xfId="0" applyFont="1" applyFill="1" applyBorder="1"/>
    <xf numFmtId="0" fontId="20" fillId="16" borderId="2" xfId="0" applyFont="1" applyFill="1" applyBorder="1"/>
    <xf numFmtId="0" fontId="20" fillId="13" borderId="2" xfId="0" applyFont="1" applyFill="1" applyBorder="1" applyAlignment="1">
      <alignment horizontal="center" wrapText="1"/>
    </xf>
    <xf numFmtId="0" fontId="20" fillId="8" borderId="2" xfId="0" applyFont="1" applyFill="1" applyBorder="1" applyAlignment="1">
      <alignment horizontal="center" wrapText="1"/>
    </xf>
    <xf numFmtId="0" fontId="20" fillId="4" borderId="2" xfId="0" applyFont="1" applyFill="1" applyBorder="1" applyAlignment="1">
      <alignment horizontal="center" wrapText="1"/>
    </xf>
    <xf numFmtId="0" fontId="20" fillId="22" borderId="2" xfId="0" applyFont="1" applyFill="1" applyBorder="1" applyAlignment="1">
      <alignment horizontal="center" wrapText="1"/>
    </xf>
    <xf numFmtId="0" fontId="20" fillId="3" borderId="2" xfId="0" applyFont="1" applyFill="1" applyBorder="1" applyAlignment="1">
      <alignment horizontal="center" wrapText="1"/>
    </xf>
    <xf numFmtId="0" fontId="24" fillId="2" borderId="11" xfId="0" applyFont="1" applyFill="1" applyBorder="1" applyAlignment="1">
      <alignment horizontal="center"/>
    </xf>
    <xf numFmtId="0" fontId="24" fillId="7" borderId="11" xfId="0" applyFont="1" applyFill="1" applyBorder="1" applyAlignment="1">
      <alignment horizontal="center"/>
    </xf>
    <xf numFmtId="0" fontId="20" fillId="16" borderId="40" xfId="0" applyFont="1" applyFill="1" applyBorder="1" applyAlignment="1">
      <alignment horizontal="center"/>
    </xf>
    <xf numFmtId="0" fontId="24" fillId="2" borderId="12" xfId="0" applyFont="1" applyFill="1" applyBorder="1" applyAlignment="1">
      <alignment horizontal="center"/>
    </xf>
    <xf numFmtId="0" fontId="24" fillId="7" borderId="12" xfId="0" applyFont="1" applyFill="1" applyBorder="1" applyAlignment="1">
      <alignment horizontal="center"/>
    </xf>
    <xf numFmtId="0" fontId="24" fillId="2" borderId="63" xfId="0" applyFont="1" applyFill="1" applyBorder="1" applyAlignment="1">
      <alignment horizontal="center"/>
    </xf>
    <xf numFmtId="0" fontId="24" fillId="2" borderId="59" xfId="0" applyFont="1" applyFill="1" applyBorder="1" applyAlignment="1">
      <alignment horizontal="center"/>
    </xf>
    <xf numFmtId="0" fontId="20" fillId="7" borderId="3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/>
    </xf>
    <xf numFmtId="0" fontId="3" fillId="2" borderId="40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3" fillId="2" borderId="40" xfId="0" applyFont="1" applyFill="1" applyBorder="1" applyAlignment="1">
      <alignment horizontal="center" wrapText="1"/>
    </xf>
    <xf numFmtId="0" fontId="3" fillId="2" borderId="23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32" xfId="0" applyFont="1" applyFill="1" applyBorder="1" applyAlignment="1">
      <alignment horizontal="center" wrapText="1"/>
    </xf>
    <xf numFmtId="0" fontId="3" fillId="2" borderId="30" xfId="0" applyFont="1" applyFill="1" applyBorder="1" applyAlignment="1">
      <alignment horizontal="center" wrapText="1"/>
    </xf>
    <xf numFmtId="0" fontId="0" fillId="2" borderId="32" xfId="0" applyFill="1" applyBorder="1"/>
    <xf numFmtId="0" fontId="8" fillId="2" borderId="1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13" borderId="3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4" borderId="40" xfId="0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wrapText="1"/>
    </xf>
    <xf numFmtId="0" fontId="8" fillId="2" borderId="26" xfId="4" applyFont="1" applyFill="1" applyBorder="1" applyAlignment="1">
      <alignment horizontal="center"/>
    </xf>
    <xf numFmtId="0" fontId="20" fillId="13" borderId="1" xfId="0" applyFont="1" applyFill="1" applyBorder="1" applyAlignment="1">
      <alignment horizontal="center"/>
    </xf>
    <xf numFmtId="0" fontId="8" fillId="2" borderId="16" xfId="4" applyFont="1" applyFill="1" applyBorder="1" applyAlignment="1">
      <alignment horizontal="center"/>
    </xf>
    <xf numFmtId="0" fontId="3" fillId="2" borderId="5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/>
    </xf>
    <xf numFmtId="0" fontId="29" fillId="24" borderId="0" xfId="0" applyFont="1" applyFill="1" applyAlignment="1">
      <alignment horizontal="left"/>
    </xf>
    <xf numFmtId="0" fontId="11" fillId="24" borderId="0" xfId="0" applyFont="1" applyFill="1"/>
    <xf numFmtId="0" fontId="22" fillId="20" borderId="1" xfId="0" applyFont="1" applyFill="1" applyBorder="1" applyAlignment="1">
      <alignment horizontal="center"/>
    </xf>
    <xf numFmtId="0" fontId="22" fillId="24" borderId="2" xfId="0" applyFont="1" applyFill="1" applyBorder="1" applyAlignment="1">
      <alignment horizontal="center"/>
    </xf>
    <xf numFmtId="0" fontId="22" fillId="20" borderId="2" xfId="0" applyFont="1" applyFill="1" applyBorder="1" applyAlignment="1">
      <alignment horizontal="center"/>
    </xf>
    <xf numFmtId="0" fontId="22" fillId="2" borderId="40" xfId="0" applyFont="1" applyFill="1" applyBorder="1"/>
    <xf numFmtId="0" fontId="22" fillId="2" borderId="2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2" fillId="23" borderId="4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/>
    </xf>
    <xf numFmtId="0" fontId="22" fillId="2" borderId="49" xfId="0" applyFont="1" applyFill="1" applyBorder="1"/>
    <xf numFmtId="0" fontId="22" fillId="2" borderId="52" xfId="0" applyFont="1" applyFill="1" applyBorder="1" applyAlignment="1">
      <alignment horizontal="center" wrapText="1"/>
    </xf>
    <xf numFmtId="0" fontId="22" fillId="2" borderId="4" xfId="0" applyFont="1" applyFill="1" applyBorder="1" applyAlignment="1">
      <alignment horizontal="center" wrapText="1"/>
    </xf>
    <xf numFmtId="0" fontId="22" fillId="20" borderId="6" xfId="0" applyFont="1" applyFill="1" applyBorder="1" applyAlignment="1">
      <alignment horizontal="center" wrapText="1"/>
    </xf>
    <xf numFmtId="0" fontId="22" fillId="24" borderId="7" xfId="0" applyFont="1" applyFill="1" applyBorder="1" applyAlignment="1">
      <alignment horizontal="center" wrapText="1"/>
    </xf>
    <xf numFmtId="0" fontId="22" fillId="20" borderId="7" xfId="0" applyFont="1" applyFill="1" applyBorder="1" applyAlignment="1">
      <alignment horizontal="center" wrapText="1"/>
    </xf>
    <xf numFmtId="0" fontId="22" fillId="8" borderId="8" xfId="0" applyFont="1" applyFill="1" applyBorder="1" applyAlignment="1">
      <alignment horizont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22" fillId="23" borderId="4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wrapText="1"/>
    </xf>
    <xf numFmtId="2" fontId="22" fillId="2" borderId="17" xfId="0" applyNumberFormat="1" applyFont="1" applyFill="1" applyBorder="1" applyAlignment="1">
      <alignment horizontal="center"/>
    </xf>
    <xf numFmtId="0" fontId="22" fillId="2" borderId="7" xfId="0" applyFont="1" applyFill="1" applyBorder="1" applyAlignment="1">
      <alignment horizontal="center" wrapText="1"/>
    </xf>
    <xf numFmtId="0" fontId="22" fillId="2" borderId="31" xfId="0" applyFont="1" applyFill="1" applyBorder="1" applyAlignment="1">
      <alignment horizontal="center" wrapText="1"/>
    </xf>
    <xf numFmtId="0" fontId="22" fillId="23" borderId="19" xfId="0" applyFont="1" applyFill="1" applyBorder="1" applyAlignment="1">
      <alignment horizontal="center" wrapText="1"/>
    </xf>
    <xf numFmtId="0" fontId="11" fillId="0" borderId="15" xfId="0" applyFont="1" applyBorder="1"/>
    <xf numFmtId="0" fontId="11" fillId="0" borderId="25" xfId="0" applyFont="1" applyBorder="1"/>
    <xf numFmtId="0" fontId="20" fillId="0" borderId="15" xfId="0" applyFont="1" applyBorder="1"/>
    <xf numFmtId="0" fontId="11" fillId="0" borderId="20" xfId="0" applyFont="1" applyBorder="1" applyAlignment="1">
      <alignment horizontal="center"/>
    </xf>
    <xf numFmtId="0" fontId="22" fillId="0" borderId="14" xfId="0" applyFont="1" applyBorder="1"/>
    <xf numFmtId="0" fontId="11" fillId="0" borderId="14" xfId="0" applyFont="1" applyBorder="1"/>
    <xf numFmtId="0" fontId="11" fillId="2" borderId="70" xfId="0" applyFont="1" applyFill="1" applyBorder="1" applyAlignment="1">
      <alignment horizontal="center"/>
    </xf>
    <xf numFmtId="0" fontId="11" fillId="2" borderId="55" xfId="0" applyFont="1" applyFill="1" applyBorder="1" applyAlignment="1">
      <alignment horizontal="center"/>
    </xf>
    <xf numFmtId="0" fontId="8" fillId="2" borderId="28" xfId="4" applyFont="1" applyFill="1" applyBorder="1" applyAlignment="1">
      <alignment horizontal="center"/>
    </xf>
    <xf numFmtId="0" fontId="8" fillId="2" borderId="21" xfId="4" applyFont="1" applyFill="1" applyBorder="1" applyAlignment="1">
      <alignment horizontal="center"/>
    </xf>
    <xf numFmtId="0" fontId="11" fillId="2" borderId="44" xfId="0" applyFont="1" applyFill="1" applyBorder="1" applyAlignment="1">
      <alignment horizontal="center"/>
    </xf>
    <xf numFmtId="0" fontId="8" fillId="2" borderId="66" xfId="4" applyFont="1" applyFill="1" applyBorder="1" applyAlignment="1">
      <alignment horizontal="center"/>
    </xf>
    <xf numFmtId="2" fontId="15" fillId="2" borderId="9" xfId="0" applyNumberFormat="1" applyFont="1" applyFill="1" applyBorder="1" applyAlignment="1">
      <alignment horizontal="center"/>
    </xf>
    <xf numFmtId="2" fontId="15" fillId="2" borderId="30" xfId="0" applyNumberFormat="1" applyFont="1" applyFill="1" applyBorder="1" applyAlignment="1">
      <alignment horizontal="center"/>
    </xf>
    <xf numFmtId="0" fontId="8" fillId="2" borderId="7" xfId="4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61" xfId="0" applyFont="1" applyFill="1" applyBorder="1" applyAlignment="1">
      <alignment horizontal="center"/>
    </xf>
    <xf numFmtId="0" fontId="11" fillId="2" borderId="6" xfId="0" applyFont="1" applyFill="1" applyBorder="1"/>
    <xf numFmtId="0" fontId="22" fillId="2" borderId="36" xfId="0" applyFont="1" applyFill="1" applyBorder="1"/>
    <xf numFmtId="0" fontId="22" fillId="2" borderId="11" xfId="0" applyFont="1" applyFill="1" applyBorder="1" applyAlignment="1">
      <alignment horizontal="center" wrapText="1"/>
    </xf>
    <xf numFmtId="0" fontId="22" fillId="2" borderId="36" xfId="0" applyFont="1" applyFill="1" applyBorder="1" applyAlignment="1">
      <alignment horizontal="center" wrapText="1"/>
    </xf>
    <xf numFmtId="0" fontId="11" fillId="3" borderId="3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21" fillId="3" borderId="7" xfId="4" applyFont="1" applyFill="1" applyBorder="1" applyAlignment="1">
      <alignment horizontal="center"/>
    </xf>
    <xf numFmtId="0" fontId="21" fillId="3" borderId="8" xfId="4" applyFont="1" applyFill="1" applyBorder="1" applyAlignment="1">
      <alignment horizontal="center"/>
    </xf>
    <xf numFmtId="0" fontId="21" fillId="3" borderId="31" xfId="4" applyFont="1" applyFill="1" applyBorder="1" applyAlignment="1">
      <alignment horizontal="center"/>
    </xf>
    <xf numFmtId="0" fontId="8" fillId="3" borderId="7" xfId="4" applyFont="1" applyFill="1" applyBorder="1" applyAlignment="1">
      <alignment horizontal="center"/>
    </xf>
    <xf numFmtId="0" fontId="8" fillId="3" borderId="31" xfId="4" applyFont="1" applyFill="1" applyBorder="1" applyAlignment="1">
      <alignment horizontal="center"/>
    </xf>
    <xf numFmtId="0" fontId="8" fillId="3" borderId="32" xfId="4" applyFont="1" applyFill="1" applyBorder="1" applyAlignment="1">
      <alignment horizontal="center"/>
    </xf>
    <xf numFmtId="0" fontId="8" fillId="3" borderId="6" xfId="4" applyFont="1" applyFill="1" applyBorder="1" applyAlignment="1">
      <alignment horizontal="center"/>
    </xf>
    <xf numFmtId="0" fontId="8" fillId="3" borderId="8" xfId="4" applyFont="1" applyFill="1" applyBorder="1" applyAlignment="1">
      <alignment horizontal="center"/>
    </xf>
    <xf numFmtId="0" fontId="11" fillId="7" borderId="76" xfId="0" applyFont="1" applyFill="1" applyBorder="1"/>
    <xf numFmtId="0" fontId="11" fillId="7" borderId="49" xfId="0" applyFont="1" applyFill="1" applyBorder="1"/>
    <xf numFmtId="0" fontId="11" fillId="7" borderId="49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57" xfId="0" applyFont="1" applyFill="1" applyBorder="1" applyAlignment="1">
      <alignment horizontal="center"/>
    </xf>
    <xf numFmtId="0" fontId="11" fillId="7" borderId="52" xfId="0" applyFont="1" applyFill="1" applyBorder="1" applyAlignment="1">
      <alignment horizontal="center"/>
    </xf>
    <xf numFmtId="0" fontId="11" fillId="7" borderId="76" xfId="0" applyFont="1" applyFill="1" applyBorder="1" applyAlignment="1">
      <alignment horizontal="center"/>
    </xf>
    <xf numFmtId="0" fontId="22" fillId="7" borderId="4" xfId="0" applyFont="1" applyFill="1" applyBorder="1" applyAlignment="1">
      <alignment horizontal="center"/>
    </xf>
    <xf numFmtId="1" fontId="11" fillId="2" borderId="42" xfId="0" applyNumberFormat="1" applyFont="1" applyFill="1" applyBorder="1" applyAlignment="1">
      <alignment horizontal="center"/>
    </xf>
    <xf numFmtId="0" fontId="22" fillId="24" borderId="35" xfId="0" applyFont="1" applyFill="1" applyBorder="1" applyAlignment="1">
      <alignment horizontal="right"/>
    </xf>
    <xf numFmtId="0" fontId="11" fillId="24" borderId="2" xfId="0" applyFont="1" applyFill="1" applyBorder="1"/>
    <xf numFmtId="0" fontId="11" fillId="24" borderId="2" xfId="0" applyFont="1" applyFill="1" applyBorder="1" applyAlignment="1">
      <alignment horizontal="center"/>
    </xf>
    <xf numFmtId="0" fontId="11" fillId="24" borderId="7" xfId="0" applyFont="1" applyFill="1" applyBorder="1"/>
    <xf numFmtId="0" fontId="11" fillId="24" borderId="7" xfId="0" applyFont="1" applyFill="1" applyBorder="1" applyAlignment="1">
      <alignment horizontal="center"/>
    </xf>
    <xf numFmtId="1" fontId="11" fillId="24" borderId="1" xfId="0" applyNumberFormat="1" applyFont="1" applyFill="1" applyBorder="1" applyAlignment="1">
      <alignment horizontal="center"/>
    </xf>
    <xf numFmtId="1" fontId="11" fillId="24" borderId="18" xfId="0" applyNumberFormat="1" applyFont="1" applyFill="1" applyBorder="1" applyAlignment="1">
      <alignment horizontal="center"/>
    </xf>
    <xf numFmtId="0" fontId="11" fillId="7" borderId="24" xfId="0" applyFont="1" applyFill="1" applyBorder="1"/>
    <xf numFmtId="0" fontId="22" fillId="0" borderId="45" xfId="0" applyFont="1" applyBorder="1"/>
    <xf numFmtId="0" fontId="22" fillId="0" borderId="20" xfId="0" applyFont="1" applyBorder="1"/>
    <xf numFmtId="0" fontId="22" fillId="0" borderId="28" xfId="0" applyFont="1" applyBorder="1" applyAlignment="1">
      <alignment horizontal="center"/>
    </xf>
    <xf numFmtId="0" fontId="11" fillId="25" borderId="17" xfId="0" applyFont="1" applyFill="1" applyBorder="1" applyAlignment="1">
      <alignment horizontal="center"/>
    </xf>
    <xf numFmtId="0" fontId="22" fillId="2" borderId="43" xfId="0" applyFont="1" applyFill="1" applyBorder="1" applyAlignment="1">
      <alignment horizontal="center"/>
    </xf>
    <xf numFmtId="0" fontId="11" fillId="0" borderId="45" xfId="0" applyFont="1" applyBorder="1"/>
    <xf numFmtId="0" fontId="11" fillId="0" borderId="20" xfId="0" applyFont="1" applyBorder="1"/>
    <xf numFmtId="0" fontId="11" fillId="0" borderId="28" xfId="0" applyFont="1" applyBorder="1" applyAlignment="1">
      <alignment horizontal="center"/>
    </xf>
    <xf numFmtId="0" fontId="20" fillId="27" borderId="2" xfId="0" applyFont="1" applyFill="1" applyBorder="1" applyAlignment="1">
      <alignment horizontal="center"/>
    </xf>
    <xf numFmtId="0" fontId="3" fillId="27" borderId="7" xfId="0" applyFont="1" applyFill="1" applyBorder="1" applyAlignment="1">
      <alignment horizontal="center" wrapText="1"/>
    </xf>
    <xf numFmtId="0" fontId="20" fillId="2" borderId="46" xfId="0" applyFont="1" applyFill="1" applyBorder="1" applyAlignment="1">
      <alignment horizontal="center" wrapText="1"/>
    </xf>
    <xf numFmtId="0" fontId="2" fillId="27" borderId="13" xfId="0" applyFont="1" applyFill="1" applyBorder="1" applyAlignment="1">
      <alignment horizontal="center"/>
    </xf>
    <xf numFmtId="0" fontId="2" fillId="27" borderId="30" xfId="0" applyFont="1" applyFill="1" applyBorder="1" applyAlignment="1">
      <alignment horizontal="center" wrapText="1"/>
    </xf>
    <xf numFmtId="0" fontId="24" fillId="8" borderId="24" xfId="0" applyFont="1" applyFill="1" applyBorder="1"/>
    <xf numFmtId="0" fontId="24" fillId="8" borderId="14" xfId="0" applyFont="1" applyFill="1" applyBorder="1" applyAlignment="1">
      <alignment horizontal="center"/>
    </xf>
    <xf numFmtId="0" fontId="24" fillId="8" borderId="26" xfId="0" applyFont="1" applyFill="1" applyBorder="1" applyAlignment="1">
      <alignment horizontal="center"/>
    </xf>
    <xf numFmtId="0" fontId="24" fillId="8" borderId="15" xfId="0" applyFont="1" applyFill="1" applyBorder="1" applyAlignment="1">
      <alignment horizontal="center"/>
    </xf>
    <xf numFmtId="0" fontId="24" fillId="8" borderId="37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24" fillId="8" borderId="50" xfId="0" applyFont="1" applyFill="1" applyBorder="1" applyAlignment="1">
      <alignment horizontal="center"/>
    </xf>
    <xf numFmtId="0" fontId="24" fillId="8" borderId="25" xfId="0" applyFont="1" applyFill="1" applyBorder="1" applyAlignment="1">
      <alignment horizontal="center"/>
    </xf>
    <xf numFmtId="0" fontId="15" fillId="8" borderId="41" xfId="0" applyFont="1" applyFill="1" applyBorder="1" applyAlignment="1">
      <alignment horizontal="center"/>
    </xf>
    <xf numFmtId="0" fontId="15" fillId="8" borderId="12" xfId="0" applyFont="1" applyFill="1" applyBorder="1" applyAlignment="1">
      <alignment horizontal="center"/>
    </xf>
    <xf numFmtId="0" fontId="24" fillId="8" borderId="17" xfId="0" applyFont="1" applyFill="1" applyBorder="1"/>
    <xf numFmtId="0" fontId="24" fillId="2" borderId="24" xfId="0" applyFont="1" applyFill="1" applyBorder="1" applyAlignment="1">
      <alignment horizontal="left"/>
    </xf>
    <xf numFmtId="0" fontId="24" fillId="2" borderId="17" xfId="0" applyFont="1" applyFill="1" applyBorder="1" applyAlignment="1">
      <alignment horizontal="left"/>
    </xf>
    <xf numFmtId="49" fontId="18" fillId="28" borderId="24" xfId="2" applyNumberFormat="1" applyFont="1" applyFill="1" applyBorder="1" applyAlignment="1">
      <alignment horizontal="left"/>
    </xf>
    <xf numFmtId="0" fontId="24" fillId="28" borderId="14" xfId="0" applyFont="1" applyFill="1" applyBorder="1" applyAlignment="1">
      <alignment horizontal="center"/>
    </xf>
    <xf numFmtId="0" fontId="24" fillId="28" borderId="26" xfId="0" applyFont="1" applyFill="1" applyBorder="1" applyAlignment="1">
      <alignment horizontal="center"/>
    </xf>
    <xf numFmtId="0" fontId="24" fillId="28" borderId="15" xfId="0" applyFont="1" applyFill="1" applyBorder="1" applyAlignment="1">
      <alignment horizontal="center"/>
    </xf>
    <xf numFmtId="0" fontId="24" fillId="28" borderId="37" xfId="0" applyFont="1" applyFill="1" applyBorder="1" applyAlignment="1">
      <alignment horizontal="center"/>
    </xf>
    <xf numFmtId="0" fontId="24" fillId="28" borderId="11" xfId="0" applyFont="1" applyFill="1" applyBorder="1" applyAlignment="1">
      <alignment horizontal="center"/>
    </xf>
    <xf numFmtId="0" fontId="24" fillId="28" borderId="12" xfId="0" applyFont="1" applyFill="1" applyBorder="1" applyAlignment="1">
      <alignment horizontal="center"/>
    </xf>
    <xf numFmtId="0" fontId="24" fillId="28" borderId="50" xfId="0" applyFont="1" applyFill="1" applyBorder="1" applyAlignment="1">
      <alignment horizontal="center"/>
    </xf>
    <xf numFmtId="0" fontId="24" fillId="28" borderId="25" xfId="0" applyFont="1" applyFill="1" applyBorder="1" applyAlignment="1">
      <alignment horizontal="center"/>
    </xf>
    <xf numFmtId="0" fontId="15" fillId="28" borderId="41" xfId="0" applyFont="1" applyFill="1" applyBorder="1" applyAlignment="1">
      <alignment horizontal="center"/>
    </xf>
    <xf numFmtId="0" fontId="15" fillId="28" borderId="12" xfId="0" applyFont="1" applyFill="1" applyBorder="1" applyAlignment="1">
      <alignment horizontal="center"/>
    </xf>
    <xf numFmtId="49" fontId="18" fillId="28" borderId="17" xfId="2" applyNumberFormat="1" applyFont="1" applyFill="1" applyBorder="1" applyAlignment="1">
      <alignment horizontal="left"/>
    </xf>
    <xf numFmtId="0" fontId="20" fillId="7" borderId="1" xfId="0" applyFont="1" applyFill="1" applyBorder="1" applyAlignment="1">
      <alignment horizontal="center" wrapText="1"/>
    </xf>
    <xf numFmtId="0" fontId="20" fillId="7" borderId="10" xfId="0" applyFont="1" applyFill="1" applyBorder="1" applyAlignment="1">
      <alignment horizontal="center" wrapText="1"/>
    </xf>
    <xf numFmtId="0" fontId="20" fillId="24" borderId="48" xfId="0" applyFont="1" applyFill="1" applyBorder="1" applyAlignment="1">
      <alignment horizontal="center"/>
    </xf>
    <xf numFmtId="0" fontId="20" fillId="24" borderId="46" xfId="0" applyFont="1" applyFill="1" applyBorder="1" applyAlignment="1">
      <alignment horizontal="center"/>
    </xf>
    <xf numFmtId="0" fontId="20" fillId="22" borderId="23" xfId="0" applyFont="1" applyFill="1" applyBorder="1" applyAlignment="1">
      <alignment horizontal="center" wrapText="1"/>
    </xf>
    <xf numFmtId="0" fontId="3" fillId="22" borderId="32" xfId="0" applyFont="1" applyFill="1" applyBorder="1" applyAlignment="1">
      <alignment horizontal="center" wrapText="1"/>
    </xf>
    <xf numFmtId="0" fontId="3" fillId="7" borderId="13" xfId="0" applyFont="1" applyFill="1" applyBorder="1" applyAlignment="1">
      <alignment horizontal="center" wrapText="1"/>
    </xf>
    <xf numFmtId="0" fontId="3" fillId="7" borderId="30" xfId="0" applyFont="1" applyFill="1" applyBorder="1" applyAlignment="1">
      <alignment horizontal="center" wrapText="1"/>
    </xf>
    <xf numFmtId="0" fontId="24" fillId="2" borderId="41" xfId="0" applyFont="1" applyFill="1" applyBorder="1" applyAlignment="1">
      <alignment horizontal="center"/>
    </xf>
    <xf numFmtId="0" fontId="24" fillId="7" borderId="41" xfId="0" applyFont="1" applyFill="1" applyBorder="1" applyAlignment="1">
      <alignment horizontal="center"/>
    </xf>
    <xf numFmtId="0" fontId="24" fillId="28" borderId="41" xfId="0" applyFont="1" applyFill="1" applyBorder="1" applyAlignment="1">
      <alignment horizontal="center"/>
    </xf>
    <xf numFmtId="0" fontId="24" fillId="8" borderId="41" xfId="0" applyFont="1" applyFill="1" applyBorder="1" applyAlignment="1">
      <alignment horizontal="center"/>
    </xf>
    <xf numFmtId="0" fontId="24" fillId="2" borderId="44" xfId="0" applyFont="1" applyFill="1" applyBorder="1" applyAlignment="1">
      <alignment horizontal="center"/>
    </xf>
    <xf numFmtId="0" fontId="15" fillId="2" borderId="68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0" fillId="2" borderId="66" xfId="0" applyFont="1" applyFill="1" applyBorder="1" applyAlignment="1">
      <alignment horizontal="center" wrapText="1"/>
    </xf>
    <xf numFmtId="0" fontId="15" fillId="2" borderId="44" xfId="0" applyFont="1" applyFill="1" applyBorder="1" applyAlignment="1">
      <alignment horizontal="center"/>
    </xf>
    <xf numFmtId="0" fontId="11" fillId="5" borderId="71" xfId="0" applyFont="1" applyFill="1" applyBorder="1"/>
    <xf numFmtId="0" fontId="11" fillId="5" borderId="2" xfId="0" applyFont="1" applyFill="1" applyBorder="1"/>
    <xf numFmtId="0" fontId="11" fillId="5" borderId="7" xfId="0" applyFont="1" applyFill="1" applyBorder="1"/>
    <xf numFmtId="0" fontId="11" fillId="5" borderId="23" xfId="0" applyFont="1" applyFill="1" applyBorder="1" applyAlignment="1">
      <alignment horizontal="center"/>
    </xf>
    <xf numFmtId="0" fontId="11" fillId="5" borderId="7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40" xfId="0" applyFont="1" applyFill="1" applyBorder="1" applyAlignment="1">
      <alignment horizontal="center"/>
    </xf>
    <xf numFmtId="0" fontId="11" fillId="5" borderId="31" xfId="0" applyFont="1" applyFill="1" applyBorder="1" applyAlignment="1">
      <alignment horizontal="center"/>
    </xf>
    <xf numFmtId="0" fontId="11" fillId="5" borderId="32" xfId="0" applyFont="1" applyFill="1" applyBorder="1" applyAlignment="1">
      <alignment horizontal="center"/>
    </xf>
    <xf numFmtId="0" fontId="8" fillId="5" borderId="7" xfId="4" applyFont="1" applyFill="1" applyBorder="1" applyAlignment="1">
      <alignment horizontal="center"/>
    </xf>
    <xf numFmtId="0" fontId="8" fillId="5" borderId="31" xfId="4" applyFont="1" applyFill="1" applyBorder="1" applyAlignment="1">
      <alignment horizontal="center"/>
    </xf>
    <xf numFmtId="0" fontId="8" fillId="5" borderId="32" xfId="4" applyFont="1" applyFill="1" applyBorder="1" applyAlignment="1">
      <alignment horizontal="center"/>
    </xf>
    <xf numFmtId="0" fontId="8" fillId="5" borderId="6" xfId="4" applyFont="1" applyFill="1" applyBorder="1" applyAlignment="1">
      <alignment horizontal="center"/>
    </xf>
    <xf numFmtId="0" fontId="8" fillId="5" borderId="8" xfId="4" applyFont="1" applyFill="1" applyBorder="1" applyAlignment="1">
      <alignment horizontal="center"/>
    </xf>
    <xf numFmtId="0" fontId="11" fillId="7" borderId="56" xfId="0" applyFont="1" applyFill="1" applyBorder="1"/>
    <xf numFmtId="0" fontId="11" fillId="7" borderId="11" xfId="0" applyFont="1" applyFill="1" applyBorder="1"/>
    <xf numFmtId="0" fontId="11" fillId="7" borderId="11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11" fillId="7" borderId="56" xfId="0" applyFont="1" applyFill="1" applyBorder="1" applyAlignment="1">
      <alignment horizontal="center"/>
    </xf>
    <xf numFmtId="0" fontId="11" fillId="7" borderId="50" xfId="0" applyFont="1" applyFill="1" applyBorder="1" applyAlignment="1">
      <alignment horizontal="center"/>
    </xf>
    <xf numFmtId="0" fontId="11" fillId="7" borderId="74" xfId="0" applyFont="1" applyFill="1" applyBorder="1" applyAlignment="1">
      <alignment horizontal="center"/>
    </xf>
    <xf numFmtId="0" fontId="11" fillId="7" borderId="36" xfId="0" applyFont="1" applyFill="1" applyBorder="1" applyAlignment="1">
      <alignment horizontal="center"/>
    </xf>
    <xf numFmtId="0" fontId="8" fillId="10" borderId="15" xfId="4" applyFont="1" applyFill="1" applyBorder="1" applyAlignment="1">
      <alignment horizontal="center"/>
    </xf>
    <xf numFmtId="0" fontId="11" fillId="10" borderId="49" xfId="0" applyFont="1" applyFill="1" applyBorder="1" applyAlignment="1">
      <alignment horizontal="center"/>
    </xf>
    <xf numFmtId="0" fontId="8" fillId="10" borderId="20" xfId="4" applyFont="1" applyFill="1" applyBorder="1" applyAlignment="1">
      <alignment horizontal="center"/>
    </xf>
    <xf numFmtId="0" fontId="8" fillId="10" borderId="26" xfId="4" applyFont="1" applyFill="1" applyBorder="1" applyAlignment="1">
      <alignment horizontal="center"/>
    </xf>
    <xf numFmtId="0" fontId="8" fillId="10" borderId="25" xfId="4" applyFont="1" applyFill="1" applyBorder="1" applyAlignment="1">
      <alignment horizontal="center"/>
    </xf>
    <xf numFmtId="0" fontId="8" fillId="10" borderId="14" xfId="4" applyFont="1" applyFill="1" applyBorder="1" applyAlignment="1">
      <alignment horizontal="center"/>
    </xf>
    <xf numFmtId="0" fontId="8" fillId="10" borderId="16" xfId="4" applyFont="1" applyFill="1" applyBorder="1" applyAlignment="1">
      <alignment horizontal="center"/>
    </xf>
    <xf numFmtId="0" fontId="11" fillId="5" borderId="1" xfId="0" applyFont="1" applyFill="1" applyBorder="1"/>
    <xf numFmtId="0" fontId="11" fillId="17" borderId="23" xfId="0" applyFont="1" applyFill="1" applyBorder="1"/>
    <xf numFmtId="0" fontId="21" fillId="4" borderId="23" xfId="4" applyFont="1" applyFill="1" applyBorder="1" applyAlignment="1">
      <alignment horizontal="center"/>
    </xf>
    <xf numFmtId="0" fontId="8" fillId="4" borderId="65" xfId="4" applyFont="1" applyFill="1" applyBorder="1" applyAlignment="1">
      <alignment horizontal="center"/>
    </xf>
    <xf numFmtId="0" fontId="21" fillId="4" borderId="2" xfId="4" applyFont="1" applyFill="1" applyBorder="1" applyAlignment="1">
      <alignment horizontal="center"/>
    </xf>
    <xf numFmtId="0" fontId="21" fillId="4" borderId="3" xfId="4" applyFont="1" applyFill="1" applyBorder="1" applyAlignment="1">
      <alignment horizontal="center"/>
    </xf>
    <xf numFmtId="0" fontId="21" fillId="4" borderId="40" xfId="4" applyFont="1" applyFill="1" applyBorder="1" applyAlignment="1">
      <alignment horizontal="center"/>
    </xf>
    <xf numFmtId="0" fontId="8" fillId="13" borderId="2" xfId="4" applyFont="1" applyFill="1" applyBorder="1" applyAlignment="1">
      <alignment horizontal="center"/>
    </xf>
    <xf numFmtId="0" fontId="8" fillId="13" borderId="40" xfId="4" applyFont="1" applyFill="1" applyBorder="1" applyAlignment="1">
      <alignment horizontal="center"/>
    </xf>
    <xf numFmtId="0" fontId="8" fillId="13" borderId="1" xfId="4" applyFont="1" applyFill="1" applyBorder="1" applyAlignment="1">
      <alignment horizontal="center"/>
    </xf>
    <xf numFmtId="0" fontId="8" fillId="13" borderId="3" xfId="4" applyFont="1" applyFill="1" applyBorder="1" applyAlignment="1">
      <alignment horizontal="center"/>
    </xf>
    <xf numFmtId="0" fontId="8" fillId="8" borderId="2" xfId="4" applyFont="1" applyFill="1" applyBorder="1" applyAlignment="1">
      <alignment horizontal="center"/>
    </xf>
    <xf numFmtId="0" fontId="8" fillId="8" borderId="49" xfId="4" applyFont="1" applyFill="1" applyBorder="1" applyAlignment="1">
      <alignment horizontal="center"/>
    </xf>
    <xf numFmtId="0" fontId="8" fillId="8" borderId="40" xfId="4" applyFont="1" applyFill="1" applyBorder="1" applyAlignment="1">
      <alignment horizontal="center"/>
    </xf>
    <xf numFmtId="0" fontId="8" fillId="8" borderId="23" xfId="4" applyFont="1" applyFill="1" applyBorder="1" applyAlignment="1">
      <alignment horizontal="center"/>
    </xf>
    <xf numFmtId="0" fontId="8" fillId="8" borderId="1" xfId="4" applyFont="1" applyFill="1" applyBorder="1" applyAlignment="1">
      <alignment horizontal="center"/>
    </xf>
    <xf numFmtId="0" fontId="8" fillId="8" borderId="3" xfId="4" applyFont="1" applyFill="1" applyBorder="1" applyAlignment="1">
      <alignment horizontal="center"/>
    </xf>
    <xf numFmtId="0" fontId="22" fillId="3" borderId="60" xfId="0" applyFont="1" applyFill="1" applyBorder="1" applyAlignment="1">
      <alignment horizontal="center"/>
    </xf>
    <xf numFmtId="49" fontId="8" fillId="4" borderId="13" xfId="1" applyNumberFormat="1" applyFont="1" applyFill="1" applyBorder="1"/>
    <xf numFmtId="49" fontId="8" fillId="3" borderId="17" xfId="2" applyNumberFormat="1" applyFont="1" applyFill="1" applyBorder="1" applyAlignment="1">
      <alignment horizontal="left"/>
    </xf>
    <xf numFmtId="49" fontId="8" fillId="4" borderId="17" xfId="2" applyNumberFormat="1" applyFont="1" applyFill="1" applyBorder="1" applyAlignment="1">
      <alignment horizontal="left"/>
    </xf>
    <xf numFmtId="0" fontId="11" fillId="3" borderId="17" xfId="0" applyFont="1" applyFill="1" applyBorder="1"/>
    <xf numFmtId="49" fontId="8" fillId="3" borderId="17" xfId="3" applyNumberFormat="1" applyFont="1" applyFill="1" applyBorder="1" applyAlignment="1">
      <alignment horizontal="left" vertical="center"/>
    </xf>
    <xf numFmtId="49" fontId="8" fillId="6" borderId="17" xfId="2" applyNumberFormat="1" applyFont="1" applyFill="1" applyBorder="1"/>
    <xf numFmtId="49" fontId="8" fillId="7" borderId="17" xfId="2" applyNumberFormat="1" applyFont="1" applyFill="1" applyBorder="1"/>
    <xf numFmtId="0" fontId="8" fillId="7" borderId="17" xfId="2" applyFont="1" applyFill="1" applyBorder="1" applyAlignment="1">
      <alignment horizontal="left"/>
    </xf>
    <xf numFmtId="0" fontId="8" fillId="5" borderId="17" xfId="1" applyFont="1" applyFill="1" applyBorder="1" applyAlignment="1">
      <alignment horizontal="left"/>
    </xf>
    <xf numFmtId="0" fontId="11" fillId="7" borderId="17" xfId="0" applyFont="1" applyFill="1" applyBorder="1"/>
    <xf numFmtId="49" fontId="8" fillId="4" borderId="17" xfId="2" applyNumberFormat="1" applyFont="1" applyFill="1" applyBorder="1"/>
    <xf numFmtId="0" fontId="11" fillId="6" borderId="17" xfId="0" applyFont="1" applyFill="1" applyBorder="1"/>
    <xf numFmtId="0" fontId="24" fillId="4" borderId="17" xfId="0" applyFont="1" applyFill="1" applyBorder="1"/>
    <xf numFmtId="49" fontId="8" fillId="3" borderId="17" xfId="3" applyNumberFormat="1" applyFont="1" applyFill="1" applyBorder="1" applyAlignment="1">
      <alignment horizontal="left"/>
    </xf>
    <xf numFmtId="0" fontId="24" fillId="3" borderId="17" xfId="0" applyFont="1" applyFill="1" applyBorder="1"/>
    <xf numFmtId="49" fontId="8" fillId="6" borderId="66" xfId="2" applyNumberFormat="1" applyFont="1" applyFill="1" applyBorder="1"/>
    <xf numFmtId="49" fontId="8" fillId="17" borderId="17" xfId="2" applyNumberFormat="1" applyFont="1" applyFill="1" applyBorder="1"/>
    <xf numFmtId="49" fontId="18" fillId="4" borderId="17" xfId="2" applyNumberFormat="1" applyFont="1" applyFill="1" applyBorder="1"/>
    <xf numFmtId="49" fontId="18" fillId="3" borderId="30" xfId="2" applyNumberFormat="1" applyFont="1" applyFill="1" applyBorder="1"/>
    <xf numFmtId="0" fontId="17" fillId="7" borderId="17" xfId="0" applyFont="1" applyFill="1" applyBorder="1"/>
    <xf numFmtId="0" fontId="15" fillId="22" borderId="41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8" fillId="2" borderId="17" xfId="4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22" fillId="2" borderId="51" xfId="0" applyFont="1" applyFill="1" applyBorder="1" applyAlignment="1">
      <alignment horizontal="center"/>
    </xf>
    <xf numFmtId="1" fontId="22" fillId="2" borderId="19" xfId="0" applyNumberFormat="1" applyFont="1" applyFill="1" applyBorder="1" applyAlignment="1">
      <alignment horizontal="center"/>
    </xf>
    <xf numFmtId="0" fontId="2" fillId="0" borderId="0" xfId="0" applyFont="1"/>
    <xf numFmtId="0" fontId="17" fillId="2" borderId="48" xfId="0" applyFont="1" applyFill="1" applyBorder="1"/>
    <xf numFmtId="0" fontId="3" fillId="2" borderId="60" xfId="0" applyFont="1" applyFill="1" applyBorder="1" applyAlignment="1">
      <alignment horizontal="center" wrapText="1"/>
    </xf>
    <xf numFmtId="0" fontId="2" fillId="2" borderId="0" xfId="0" applyFont="1" applyFill="1"/>
    <xf numFmtId="0" fontId="20" fillId="22" borderId="48" xfId="0" applyFont="1" applyFill="1" applyBorder="1" applyAlignment="1">
      <alignment horizontal="center"/>
    </xf>
    <xf numFmtId="0" fontId="11" fillId="22" borderId="46" xfId="0" applyFont="1" applyFill="1" applyBorder="1" applyAlignment="1">
      <alignment horizontal="center" wrapText="1"/>
    </xf>
    <xf numFmtId="0" fontId="22" fillId="7" borderId="78" xfId="0" applyFont="1" applyFill="1" applyBorder="1" applyAlignment="1">
      <alignment horizontal="center" vertical="center"/>
    </xf>
    <xf numFmtId="0" fontId="22" fillId="6" borderId="41" xfId="0" applyFont="1" applyFill="1" applyBorder="1" applyAlignment="1">
      <alignment horizontal="center" vertical="center"/>
    </xf>
    <xf numFmtId="0" fontId="22" fillId="7" borderId="60" xfId="0" applyFont="1" applyFill="1" applyBorder="1" applyAlignment="1">
      <alignment horizontal="center" vertical="center"/>
    </xf>
    <xf numFmtId="0" fontId="11" fillId="27" borderId="13" xfId="0" applyFont="1" applyFill="1" applyBorder="1" applyAlignment="1">
      <alignment horizontal="center" wrapText="1"/>
    </xf>
    <xf numFmtId="0" fontId="20" fillId="27" borderId="30" xfId="0" applyFont="1" applyFill="1" applyBorder="1" applyAlignment="1">
      <alignment horizontal="center" wrapText="1"/>
    </xf>
    <xf numFmtId="0" fontId="15" fillId="17" borderId="17" xfId="0" applyFont="1" applyFill="1" applyBorder="1" applyAlignment="1">
      <alignment horizontal="center"/>
    </xf>
    <xf numFmtId="0" fontId="18" fillId="17" borderId="24" xfId="1" applyFont="1" applyFill="1" applyBorder="1" applyAlignment="1">
      <alignment horizontal="left"/>
    </xf>
    <xf numFmtId="0" fontId="18" fillId="17" borderId="25" xfId="1" applyFont="1" applyFill="1" applyBorder="1" applyAlignment="1">
      <alignment horizontal="left"/>
    </xf>
    <xf numFmtId="0" fontId="8" fillId="17" borderId="17" xfId="1" applyFont="1" applyFill="1" applyBorder="1" applyAlignment="1">
      <alignment horizontal="left"/>
    </xf>
    <xf numFmtId="0" fontId="15" fillId="2" borderId="0" xfId="0" applyFont="1" applyFill="1" applyAlignment="1">
      <alignment horizontal="center" wrapText="1"/>
    </xf>
    <xf numFmtId="0" fontId="11" fillId="3" borderId="32" xfId="0" applyFont="1" applyFill="1" applyBorder="1" applyAlignment="1">
      <alignment horizontal="center" vertical="center"/>
    </xf>
    <xf numFmtId="0" fontId="11" fillId="7" borderId="45" xfId="0" applyFont="1" applyFill="1" applyBorder="1" applyAlignment="1">
      <alignment horizontal="center" wrapText="1"/>
    </xf>
    <xf numFmtId="14" fontId="11" fillId="7" borderId="20" xfId="0" applyNumberFormat="1" applyFont="1" applyFill="1" applyBorder="1" applyAlignment="1">
      <alignment horizontal="center" wrapText="1"/>
    </xf>
    <xf numFmtId="0" fontId="11" fillId="7" borderId="20" xfId="0" applyFont="1" applyFill="1" applyBorder="1" applyAlignment="1">
      <alignment horizontal="center" wrapText="1"/>
    </xf>
    <xf numFmtId="0" fontId="11" fillId="7" borderId="62" xfId="0" applyFont="1" applyFill="1" applyBorder="1" applyAlignment="1">
      <alignment horizontal="center" wrapText="1"/>
    </xf>
    <xf numFmtId="0" fontId="22" fillId="4" borderId="15" xfId="0" applyFont="1" applyFill="1" applyBorder="1" applyAlignment="1">
      <alignment horizontal="center" vertical="center"/>
    </xf>
    <xf numFmtId="0" fontId="22" fillId="7" borderId="15" xfId="0" applyFont="1" applyFill="1" applyBorder="1" applyAlignment="1">
      <alignment horizontal="center" vertical="center"/>
    </xf>
    <xf numFmtId="0" fontId="22" fillId="5" borderId="15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/>
    </xf>
    <xf numFmtId="0" fontId="22" fillId="3" borderId="16" xfId="0" applyFont="1" applyFill="1" applyBorder="1" applyAlignment="1">
      <alignment horizontal="center" vertical="center"/>
    </xf>
    <xf numFmtId="0" fontId="22" fillId="4" borderId="14" xfId="0" applyFont="1" applyFill="1" applyBorder="1" applyAlignment="1">
      <alignment horizontal="center" vertical="center"/>
    </xf>
    <xf numFmtId="0" fontId="22" fillId="4" borderId="16" xfId="0" applyFont="1" applyFill="1" applyBorder="1" applyAlignment="1">
      <alignment horizontal="center" vertical="center"/>
    </xf>
    <xf numFmtId="0" fontId="22" fillId="17" borderId="14" xfId="0" applyFont="1" applyFill="1" applyBorder="1" applyAlignment="1">
      <alignment horizontal="center" vertical="center"/>
    </xf>
    <xf numFmtId="0" fontId="22" fillId="17" borderId="16" xfId="0" applyFont="1" applyFill="1" applyBorder="1" applyAlignment="1">
      <alignment horizontal="center" vertical="center"/>
    </xf>
    <xf numFmtId="0" fontId="22" fillId="6" borderId="14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7" borderId="14" xfId="0" applyFont="1" applyFill="1" applyBorder="1" applyAlignment="1">
      <alignment horizontal="center" vertical="center"/>
    </xf>
    <xf numFmtId="0" fontId="22" fillId="7" borderId="16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2" fillId="7" borderId="67" xfId="0" applyFont="1" applyFill="1" applyBorder="1" applyAlignment="1">
      <alignment horizontal="center" vertical="center"/>
    </xf>
    <xf numFmtId="0" fontId="22" fillId="7" borderId="39" xfId="0" applyFont="1" applyFill="1" applyBorder="1" applyAlignment="1">
      <alignment horizontal="center" vertical="center"/>
    </xf>
    <xf numFmtId="0" fontId="22" fillId="11" borderId="69" xfId="0" applyFont="1" applyFill="1" applyBorder="1" applyAlignment="1">
      <alignment horizontal="center"/>
    </xf>
    <xf numFmtId="0" fontId="22" fillId="11" borderId="4" xfId="0" applyFont="1" applyFill="1" applyBorder="1" applyAlignment="1">
      <alignment horizontal="center"/>
    </xf>
    <xf numFmtId="0" fontId="22" fillId="11" borderId="66" xfId="0" applyFont="1" applyFill="1" applyBorder="1" applyAlignment="1">
      <alignment horizontal="center"/>
    </xf>
    <xf numFmtId="0" fontId="11" fillId="29" borderId="2" xfId="0" applyFont="1" applyFill="1" applyBorder="1" applyAlignment="1">
      <alignment horizontal="center"/>
    </xf>
    <xf numFmtId="0" fontId="11" fillId="29" borderId="11" xfId="0" applyFont="1" applyFill="1" applyBorder="1" applyAlignment="1">
      <alignment horizontal="center"/>
    </xf>
    <xf numFmtId="0" fontId="11" fillId="29" borderId="15" xfId="0" applyFont="1" applyFill="1" applyBorder="1" applyAlignment="1">
      <alignment horizontal="center"/>
    </xf>
    <xf numFmtId="0" fontId="22" fillId="29" borderId="15" xfId="0" applyFont="1" applyFill="1" applyBorder="1" applyAlignment="1">
      <alignment horizontal="center"/>
    </xf>
    <xf numFmtId="0" fontId="8" fillId="29" borderId="15" xfId="4" applyFont="1" applyFill="1" applyBorder="1" applyAlignment="1">
      <alignment horizontal="center"/>
    </xf>
    <xf numFmtId="0" fontId="11" fillId="29" borderId="1" xfId="0" applyFont="1" applyFill="1" applyBorder="1"/>
    <xf numFmtId="0" fontId="11" fillId="29" borderId="2" xfId="0" applyFont="1" applyFill="1" applyBorder="1"/>
    <xf numFmtId="0" fontId="11" fillId="29" borderId="23" xfId="0" applyFont="1" applyFill="1" applyBorder="1" applyAlignment="1">
      <alignment horizontal="center"/>
    </xf>
    <xf numFmtId="0" fontId="11" fillId="29" borderId="1" xfId="0" applyFont="1" applyFill="1" applyBorder="1" applyAlignment="1">
      <alignment horizontal="center"/>
    </xf>
    <xf numFmtId="0" fontId="11" fillId="29" borderId="22" xfId="0" applyFont="1" applyFill="1" applyBorder="1" applyAlignment="1">
      <alignment horizontal="center"/>
    </xf>
    <xf numFmtId="0" fontId="11" fillId="29" borderId="3" xfId="0" applyFont="1" applyFill="1" applyBorder="1" applyAlignment="1">
      <alignment horizontal="center"/>
    </xf>
    <xf numFmtId="0" fontId="11" fillId="29" borderId="40" xfId="0" applyFont="1" applyFill="1" applyBorder="1" applyAlignment="1">
      <alignment horizontal="center"/>
    </xf>
    <xf numFmtId="0" fontId="8" fillId="29" borderId="23" xfId="4" applyFont="1" applyFill="1" applyBorder="1" applyAlignment="1">
      <alignment horizontal="center"/>
    </xf>
    <xf numFmtId="0" fontId="22" fillId="29" borderId="17" xfId="0" applyFont="1" applyFill="1" applyBorder="1" applyAlignment="1">
      <alignment horizontal="center"/>
    </xf>
    <xf numFmtId="0" fontId="11" fillId="29" borderId="56" xfId="0" applyFont="1" applyFill="1" applyBorder="1"/>
    <xf numFmtId="0" fontId="11" fillId="29" borderId="11" xfId="0" applyFont="1" applyFill="1" applyBorder="1"/>
    <xf numFmtId="0" fontId="11" fillId="29" borderId="37" xfId="0" applyFont="1" applyFill="1" applyBorder="1" applyAlignment="1">
      <alignment horizontal="center"/>
    </xf>
    <xf numFmtId="0" fontId="11" fillId="29" borderId="56" xfId="0" applyFont="1" applyFill="1" applyBorder="1" applyAlignment="1">
      <alignment horizontal="center"/>
    </xf>
    <xf numFmtId="0" fontId="22" fillId="29" borderId="11" xfId="0" applyFont="1" applyFill="1" applyBorder="1" applyAlignment="1">
      <alignment horizontal="center"/>
    </xf>
    <xf numFmtId="0" fontId="22" fillId="29" borderId="37" xfId="0" applyFont="1" applyFill="1" applyBorder="1" applyAlignment="1">
      <alignment horizontal="center"/>
    </xf>
    <xf numFmtId="0" fontId="22" fillId="29" borderId="36" xfId="0" applyFont="1" applyFill="1" applyBorder="1" applyAlignment="1">
      <alignment horizontal="center"/>
    </xf>
    <xf numFmtId="0" fontId="22" fillId="29" borderId="38" xfId="0" applyFont="1" applyFill="1" applyBorder="1" applyAlignment="1">
      <alignment horizontal="center"/>
    </xf>
    <xf numFmtId="0" fontId="11" fillId="29" borderId="74" xfId="0" applyFont="1" applyFill="1" applyBorder="1" applyAlignment="1">
      <alignment horizontal="center"/>
    </xf>
    <xf numFmtId="0" fontId="11" fillId="29" borderId="14" xfId="0" applyFont="1" applyFill="1" applyBorder="1"/>
    <xf numFmtId="0" fontId="11" fillId="29" borderId="15" xfId="0" applyFont="1" applyFill="1" applyBorder="1"/>
    <xf numFmtId="0" fontId="11" fillId="29" borderId="25" xfId="0" applyFont="1" applyFill="1" applyBorder="1" applyAlignment="1">
      <alignment horizontal="center"/>
    </xf>
    <xf numFmtId="0" fontId="11" fillId="29" borderId="14" xfId="0" applyFont="1" applyFill="1" applyBorder="1" applyAlignment="1">
      <alignment horizontal="center"/>
    </xf>
    <xf numFmtId="0" fontId="11" fillId="29" borderId="24" xfId="0" applyFont="1" applyFill="1" applyBorder="1" applyAlignment="1">
      <alignment horizontal="center"/>
    </xf>
    <xf numFmtId="0" fontId="11" fillId="29" borderId="16" xfId="0" applyFont="1" applyFill="1" applyBorder="1" applyAlignment="1">
      <alignment horizontal="center"/>
    </xf>
    <xf numFmtId="0" fontId="11" fillId="29" borderId="26" xfId="0" applyFont="1" applyFill="1" applyBorder="1" applyAlignment="1">
      <alignment horizontal="center"/>
    </xf>
    <xf numFmtId="0" fontId="11" fillId="29" borderId="20" xfId="0" applyFont="1" applyFill="1" applyBorder="1" applyAlignment="1">
      <alignment horizontal="center"/>
    </xf>
    <xf numFmtId="0" fontId="22" fillId="29" borderId="25" xfId="0" applyFont="1" applyFill="1" applyBorder="1" applyAlignment="1">
      <alignment horizontal="center"/>
    </xf>
    <xf numFmtId="0" fontId="22" fillId="29" borderId="20" xfId="0" applyFont="1" applyFill="1" applyBorder="1" applyAlignment="1">
      <alignment horizontal="center"/>
    </xf>
    <xf numFmtId="0" fontId="22" fillId="29" borderId="14" xfId="0" applyFont="1" applyFill="1" applyBorder="1" applyAlignment="1">
      <alignment horizontal="center"/>
    </xf>
    <xf numFmtId="0" fontId="8" fillId="29" borderId="25" xfId="4" applyFont="1" applyFill="1" applyBorder="1" applyAlignment="1">
      <alignment horizontal="center"/>
    </xf>
    <xf numFmtId="0" fontId="22" fillId="29" borderId="14" xfId="0" applyFont="1" applyFill="1" applyBorder="1"/>
    <xf numFmtId="0" fontId="22" fillId="29" borderId="15" xfId="0" applyFont="1" applyFill="1" applyBorder="1"/>
    <xf numFmtId="0" fontId="22" fillId="29" borderId="24" xfId="0" applyFont="1" applyFill="1" applyBorder="1" applyAlignment="1">
      <alignment horizontal="center"/>
    </xf>
    <xf numFmtId="0" fontId="22" fillId="29" borderId="16" xfId="0" applyFont="1" applyFill="1" applyBorder="1" applyAlignment="1">
      <alignment horizontal="center"/>
    </xf>
    <xf numFmtId="0" fontId="22" fillId="29" borderId="26" xfId="0" applyFont="1" applyFill="1" applyBorder="1" applyAlignment="1">
      <alignment horizontal="center"/>
    </xf>
    <xf numFmtId="0" fontId="21" fillId="29" borderId="25" xfId="4" applyFont="1" applyFill="1" applyBorder="1" applyAlignment="1">
      <alignment horizontal="center"/>
    </xf>
    <xf numFmtId="0" fontId="21" fillId="29" borderId="15" xfId="4" applyFont="1" applyFill="1" applyBorder="1" applyAlignment="1">
      <alignment horizontal="center"/>
    </xf>
    <xf numFmtId="0" fontId="21" fillId="29" borderId="24" xfId="4" applyFont="1" applyFill="1" applyBorder="1" applyAlignment="1">
      <alignment horizontal="center"/>
    </xf>
    <xf numFmtId="0" fontId="21" fillId="29" borderId="16" xfId="4" applyFont="1" applyFill="1" applyBorder="1" applyAlignment="1">
      <alignment horizontal="center"/>
    </xf>
    <xf numFmtId="0" fontId="21" fillId="29" borderId="26" xfId="4" applyFont="1" applyFill="1" applyBorder="1" applyAlignment="1">
      <alignment horizontal="center"/>
    </xf>
    <xf numFmtId="0" fontId="21" fillId="29" borderId="20" xfId="4" applyFont="1" applyFill="1" applyBorder="1" applyAlignment="1">
      <alignment horizontal="center"/>
    </xf>
    <xf numFmtId="0" fontId="8" fillId="29" borderId="14" xfId="4" applyFont="1" applyFill="1" applyBorder="1" applyAlignment="1">
      <alignment horizontal="center"/>
    </xf>
    <xf numFmtId="0" fontId="8" fillId="29" borderId="20" xfId="4" applyFont="1" applyFill="1" applyBorder="1" applyAlignment="1">
      <alignment horizontal="center"/>
    </xf>
    <xf numFmtId="0" fontId="8" fillId="29" borderId="26" xfId="4" applyFont="1" applyFill="1" applyBorder="1" applyAlignment="1">
      <alignment horizontal="center"/>
    </xf>
    <xf numFmtId="0" fontId="8" fillId="29" borderId="16" xfId="4" applyFont="1" applyFill="1" applyBorder="1" applyAlignment="1">
      <alignment horizontal="center"/>
    </xf>
    <xf numFmtId="0" fontId="22" fillId="29" borderId="35" xfId="0" applyFont="1" applyFill="1" applyBorder="1" applyAlignment="1">
      <alignment horizontal="right"/>
    </xf>
    <xf numFmtId="0" fontId="22" fillId="5" borderId="22" xfId="0" applyFont="1" applyFill="1" applyBorder="1" applyAlignment="1">
      <alignment horizontal="center"/>
    </xf>
    <xf numFmtId="0" fontId="22" fillId="5" borderId="24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22" borderId="22" xfId="0" applyFont="1" applyFill="1" applyBorder="1" applyAlignment="1">
      <alignment horizontal="center"/>
    </xf>
    <xf numFmtId="0" fontId="22" fillId="22" borderId="61" xfId="0" applyFont="1" applyFill="1" applyBorder="1" applyAlignment="1">
      <alignment horizontal="center"/>
    </xf>
    <xf numFmtId="0" fontId="22" fillId="15" borderId="50" xfId="0" applyFont="1" applyFill="1" applyBorder="1" applyAlignment="1">
      <alignment horizontal="center"/>
    </xf>
    <xf numFmtId="0" fontId="22" fillId="15" borderId="24" xfId="0" applyFont="1" applyFill="1" applyBorder="1" applyAlignment="1">
      <alignment horizontal="center"/>
    </xf>
    <xf numFmtId="0" fontId="22" fillId="15" borderId="43" xfId="0" applyFont="1" applyFill="1" applyBorder="1" applyAlignment="1">
      <alignment horizontal="center"/>
    </xf>
    <xf numFmtId="0" fontId="22" fillId="14" borderId="22" xfId="0" applyFont="1" applyFill="1" applyBorder="1" applyAlignment="1">
      <alignment horizontal="center"/>
    </xf>
    <xf numFmtId="0" fontId="22" fillId="10" borderId="5" xfId="0" applyFont="1" applyFill="1" applyBorder="1" applyAlignment="1">
      <alignment horizontal="center"/>
    </xf>
    <xf numFmtId="0" fontId="22" fillId="10" borderId="62" xfId="0" applyFont="1" applyFill="1" applyBorder="1" applyAlignment="1">
      <alignment horizontal="center"/>
    </xf>
    <xf numFmtId="0" fontId="22" fillId="4" borderId="0" xfId="0" applyFont="1" applyFill="1" applyAlignment="1">
      <alignment horizontal="center"/>
    </xf>
    <xf numFmtId="0" fontId="22" fillId="4" borderId="62" xfId="0" applyFont="1" applyFill="1" applyBorder="1" applyAlignment="1">
      <alignment horizontal="center"/>
    </xf>
    <xf numFmtId="0" fontId="22" fillId="5" borderId="43" xfId="0" applyFont="1" applyFill="1" applyBorder="1" applyAlignment="1">
      <alignment horizontal="center"/>
    </xf>
    <xf numFmtId="0" fontId="22" fillId="29" borderId="0" xfId="0" applyFont="1" applyFill="1" applyAlignment="1">
      <alignment horizontal="center"/>
    </xf>
    <xf numFmtId="0" fontId="22" fillId="29" borderId="62" xfId="0" applyFont="1" applyFill="1" applyBorder="1" applyAlignment="1">
      <alignment horizontal="center"/>
    </xf>
    <xf numFmtId="0" fontId="22" fillId="4" borderId="22" xfId="0" applyFont="1" applyFill="1" applyBorder="1" applyAlignment="1">
      <alignment horizontal="center"/>
    </xf>
    <xf numFmtId="0" fontId="22" fillId="4" borderId="24" xfId="0" applyFont="1" applyFill="1" applyBorder="1" applyAlignment="1">
      <alignment horizontal="center"/>
    </xf>
    <xf numFmtId="0" fontId="22" fillId="4" borderId="61" xfId="0" applyFont="1" applyFill="1" applyBorder="1" applyAlignment="1">
      <alignment horizontal="center"/>
    </xf>
    <xf numFmtId="0" fontId="22" fillId="3" borderId="50" xfId="0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2" fillId="11" borderId="50" xfId="0" applyFont="1" applyFill="1" applyBorder="1" applyAlignment="1">
      <alignment horizontal="center"/>
    </xf>
    <xf numFmtId="0" fontId="22" fillId="11" borderId="43" xfId="0" applyFont="1" applyFill="1" applyBorder="1" applyAlignment="1">
      <alignment horizontal="center"/>
    </xf>
    <xf numFmtId="0" fontId="22" fillId="3" borderId="43" xfId="0" applyFont="1" applyFill="1" applyBorder="1" applyAlignment="1">
      <alignment horizontal="center"/>
    </xf>
    <xf numFmtId="0" fontId="22" fillId="6" borderId="0" xfId="0" applyFont="1" applyFill="1" applyAlignment="1">
      <alignment horizontal="center"/>
    </xf>
    <xf numFmtId="0" fontId="22" fillId="6" borderId="62" xfId="0" applyFont="1" applyFill="1" applyBorder="1" applyAlignment="1">
      <alignment horizontal="center"/>
    </xf>
    <xf numFmtId="0" fontId="22" fillId="8" borderId="22" xfId="0" applyFont="1" applyFill="1" applyBorder="1" applyAlignment="1">
      <alignment horizontal="center"/>
    </xf>
    <xf numFmtId="0" fontId="22" fillId="8" borderId="24" xfId="0" applyFont="1" applyFill="1" applyBorder="1" applyAlignment="1">
      <alignment horizontal="center"/>
    </xf>
    <xf numFmtId="0" fontId="22" fillId="8" borderId="61" xfId="0" applyFont="1" applyFill="1" applyBorder="1" applyAlignment="1">
      <alignment horizontal="center"/>
    </xf>
    <xf numFmtId="0" fontId="22" fillId="9" borderId="78" xfId="0" applyFont="1" applyFill="1" applyBorder="1" applyAlignment="1">
      <alignment horizontal="center"/>
    </xf>
    <xf numFmtId="0" fontId="22" fillId="7" borderId="58" xfId="0" applyFont="1" applyFill="1" applyBorder="1" applyAlignment="1">
      <alignment horizontal="center"/>
    </xf>
    <xf numFmtId="0" fontId="22" fillId="24" borderId="23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13" borderId="0" xfId="0" applyFont="1" applyFill="1" applyAlignment="1">
      <alignment horizontal="center"/>
    </xf>
    <xf numFmtId="0" fontId="22" fillId="18" borderId="22" xfId="0" applyFont="1" applyFill="1" applyBorder="1" applyAlignment="1">
      <alignment horizontal="center"/>
    </xf>
    <xf numFmtId="0" fontId="22" fillId="18" borderId="24" xfId="0" applyFont="1" applyFill="1" applyBorder="1" applyAlignment="1">
      <alignment horizontal="center"/>
    </xf>
    <xf numFmtId="0" fontId="22" fillId="18" borderId="61" xfId="0" applyFont="1" applyFill="1" applyBorder="1" applyAlignment="1">
      <alignment horizontal="center"/>
    </xf>
    <xf numFmtId="0" fontId="22" fillId="3" borderId="10" xfId="0" applyFont="1" applyFill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2" fillId="3" borderId="79" xfId="0" applyFont="1" applyFill="1" applyBorder="1" applyAlignment="1">
      <alignment horizontal="center"/>
    </xf>
    <xf numFmtId="0" fontId="22" fillId="3" borderId="18" xfId="0" applyFont="1" applyFill="1" applyBorder="1" applyAlignment="1">
      <alignment horizontal="center"/>
    </xf>
    <xf numFmtId="0" fontId="22" fillId="22" borderId="69" xfId="0" applyFont="1" applyFill="1" applyBorder="1" applyAlignment="1">
      <alignment horizontal="center"/>
    </xf>
    <xf numFmtId="0" fontId="22" fillId="14" borderId="69" xfId="0" applyFont="1" applyFill="1" applyBorder="1" applyAlignment="1">
      <alignment horizontal="center"/>
    </xf>
    <xf numFmtId="0" fontId="22" fillId="10" borderId="69" xfId="0" applyFont="1" applyFill="1" applyBorder="1" applyAlignment="1">
      <alignment horizontal="center"/>
    </xf>
    <xf numFmtId="0" fontId="22" fillId="29" borderId="69" xfId="0" applyFont="1" applyFill="1" applyBorder="1" applyAlignment="1">
      <alignment horizontal="center"/>
    </xf>
    <xf numFmtId="0" fontId="22" fillId="13" borderId="69" xfId="0" applyFont="1" applyFill="1" applyBorder="1" applyAlignment="1">
      <alignment horizontal="center"/>
    </xf>
    <xf numFmtId="0" fontId="22" fillId="6" borderId="69" xfId="0" applyFont="1" applyFill="1" applyBorder="1" applyAlignment="1">
      <alignment horizontal="center"/>
    </xf>
    <xf numFmtId="0" fontId="22" fillId="8" borderId="69" xfId="0" applyFont="1" applyFill="1" applyBorder="1" applyAlignment="1">
      <alignment horizontal="center"/>
    </xf>
    <xf numFmtId="0" fontId="22" fillId="16" borderId="69" xfId="0" applyFont="1" applyFill="1" applyBorder="1" applyAlignment="1">
      <alignment horizontal="center"/>
    </xf>
    <xf numFmtId="0" fontId="22" fillId="9" borderId="69" xfId="0" applyFont="1" applyFill="1" applyBorder="1" applyAlignment="1">
      <alignment horizontal="center"/>
    </xf>
    <xf numFmtId="0" fontId="22" fillId="24" borderId="69" xfId="0" applyFont="1" applyFill="1" applyBorder="1" applyAlignment="1">
      <alignment horizontal="center"/>
    </xf>
    <xf numFmtId="0" fontId="22" fillId="13" borderId="68" xfId="0" applyFont="1" applyFill="1" applyBorder="1" applyAlignment="1">
      <alignment horizontal="center"/>
    </xf>
    <xf numFmtId="0" fontId="22" fillId="18" borderId="69" xfId="0" applyFont="1" applyFill="1" applyBorder="1" applyAlignment="1">
      <alignment horizontal="center"/>
    </xf>
    <xf numFmtId="0" fontId="22" fillId="15" borderId="41" xfId="0" applyFont="1" applyFill="1" applyBorder="1" applyAlignment="1">
      <alignment horizontal="center"/>
    </xf>
    <xf numFmtId="0" fontId="22" fillId="15" borderId="30" xfId="0" applyFont="1" applyFill="1" applyBorder="1" applyAlignment="1">
      <alignment horizontal="center"/>
    </xf>
    <xf numFmtId="0" fontId="22" fillId="13" borderId="13" xfId="0" applyFont="1" applyFill="1" applyBorder="1" applyAlignment="1">
      <alignment horizontal="center"/>
    </xf>
    <xf numFmtId="0" fontId="22" fillId="13" borderId="41" xfId="0" applyFont="1" applyFill="1" applyBorder="1" applyAlignment="1">
      <alignment horizontal="center"/>
    </xf>
    <xf numFmtId="0" fontId="22" fillId="13" borderId="19" xfId="0" applyFont="1" applyFill="1" applyBorder="1" applyAlignment="1">
      <alignment horizontal="center"/>
    </xf>
    <xf numFmtId="0" fontId="22" fillId="8" borderId="13" xfId="0" applyFont="1" applyFill="1" applyBorder="1" applyAlignment="1">
      <alignment horizontal="center"/>
    </xf>
    <xf numFmtId="0" fontId="22" fillId="8" borderId="17" xfId="0" applyFont="1" applyFill="1" applyBorder="1" applyAlignment="1">
      <alignment horizontal="center"/>
    </xf>
    <xf numFmtId="0" fontId="22" fillId="8" borderId="30" xfId="0" applyFont="1" applyFill="1" applyBorder="1" applyAlignment="1">
      <alignment horizontal="center"/>
    </xf>
    <xf numFmtId="0" fontId="22" fillId="16" borderId="41" xfId="0" applyFont="1" applyFill="1" applyBorder="1" applyAlignment="1">
      <alignment horizontal="center"/>
    </xf>
    <xf numFmtId="0" fontId="22" fillId="16" borderId="17" xfId="0" applyFont="1" applyFill="1" applyBorder="1" applyAlignment="1">
      <alignment horizontal="center"/>
    </xf>
    <xf numFmtId="0" fontId="22" fillId="24" borderId="13" xfId="0" applyFont="1" applyFill="1" applyBorder="1" applyAlignment="1">
      <alignment horizontal="center"/>
    </xf>
    <xf numFmtId="0" fontId="22" fillId="24" borderId="30" xfId="0" applyFont="1" applyFill="1" applyBorder="1" applyAlignment="1">
      <alignment horizontal="center"/>
    </xf>
    <xf numFmtId="0" fontId="22" fillId="13" borderId="44" xfId="0" applyFont="1" applyFill="1" applyBorder="1" applyAlignment="1">
      <alignment horizontal="center"/>
    </xf>
    <xf numFmtId="0" fontId="22" fillId="18" borderId="13" xfId="0" applyFont="1" applyFill="1" applyBorder="1" applyAlignment="1">
      <alignment horizontal="center"/>
    </xf>
    <xf numFmtId="0" fontId="22" fillId="18" borderId="17" xfId="0" applyFont="1" applyFill="1" applyBorder="1" applyAlignment="1">
      <alignment horizontal="center"/>
    </xf>
    <xf numFmtId="0" fontId="22" fillId="18" borderId="30" xfId="0" applyFont="1" applyFill="1" applyBorder="1" applyAlignment="1">
      <alignment horizontal="center"/>
    </xf>
    <xf numFmtId="0" fontId="22" fillId="3" borderId="13" xfId="0" applyFont="1" applyFill="1" applyBorder="1" applyAlignment="1">
      <alignment horizontal="center"/>
    </xf>
    <xf numFmtId="0" fontId="22" fillId="3" borderId="19" xfId="0" applyFont="1" applyFill="1" applyBorder="1" applyAlignment="1">
      <alignment horizontal="center"/>
    </xf>
    <xf numFmtId="0" fontId="30" fillId="0" borderId="0" xfId="0" applyFont="1"/>
    <xf numFmtId="0" fontId="11" fillId="2" borderId="74" xfId="0" applyFont="1" applyFill="1" applyBorder="1"/>
    <xf numFmtId="0" fontId="11" fillId="2" borderId="27" xfId="0" applyFont="1" applyFill="1" applyBorder="1"/>
    <xf numFmtId="0" fontId="22" fillId="2" borderId="27" xfId="0" applyFont="1" applyFill="1" applyBorder="1"/>
    <xf numFmtId="0" fontId="11" fillId="0" borderId="16" xfId="0" applyFont="1" applyBorder="1" applyAlignment="1">
      <alignment horizontal="center"/>
    </xf>
    <xf numFmtId="0" fontId="11" fillId="0" borderId="40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2" fillId="2" borderId="1" xfId="0" applyFont="1" applyFill="1" applyBorder="1"/>
    <xf numFmtId="0" fontId="22" fillId="2" borderId="3" xfId="0" applyFont="1" applyFill="1" applyBorder="1"/>
    <xf numFmtId="0" fontId="31" fillId="0" borderId="33" xfId="0" applyFont="1" applyBorder="1"/>
    <xf numFmtId="0" fontId="31" fillId="0" borderId="34" xfId="0" applyFont="1" applyBorder="1"/>
    <xf numFmtId="0" fontId="31" fillId="0" borderId="39" xfId="0" applyFont="1" applyBorder="1"/>
    <xf numFmtId="0" fontId="31" fillId="0" borderId="60" xfId="0" applyFont="1" applyBorder="1" applyAlignment="1">
      <alignment horizontal="center"/>
    </xf>
    <xf numFmtId="0" fontId="22" fillId="7" borderId="69" xfId="0" applyFont="1" applyFill="1" applyBorder="1" applyAlignment="1">
      <alignment horizontal="center" wrapText="1"/>
    </xf>
    <xf numFmtId="14" fontId="22" fillId="7" borderId="34" xfId="0" applyNumberFormat="1" applyFont="1" applyFill="1" applyBorder="1" applyAlignment="1">
      <alignment horizontal="center" wrapText="1"/>
    </xf>
    <xf numFmtId="0" fontId="22" fillId="7" borderId="34" xfId="0" applyFont="1" applyFill="1" applyBorder="1" applyAlignment="1">
      <alignment horizontal="center" wrapText="1"/>
    </xf>
    <xf numFmtId="0" fontId="22" fillId="7" borderId="39" xfId="0" applyFont="1" applyFill="1" applyBorder="1" applyAlignment="1">
      <alignment horizontal="center" wrapText="1"/>
    </xf>
    <xf numFmtId="0" fontId="31" fillId="2" borderId="17" xfId="0" applyFont="1" applyFill="1" applyBorder="1" applyAlignment="1">
      <alignment horizontal="center"/>
    </xf>
    <xf numFmtId="0" fontId="31" fillId="7" borderId="17" xfId="0" applyFont="1" applyFill="1" applyBorder="1" applyAlignment="1">
      <alignment horizontal="center"/>
    </xf>
    <xf numFmtId="0" fontId="31" fillId="28" borderId="17" xfId="0" applyFont="1" applyFill="1" applyBorder="1" applyAlignment="1">
      <alignment horizontal="center"/>
    </xf>
    <xf numFmtId="0" fontId="31" fillId="8" borderId="17" xfId="0" applyFont="1" applyFill="1" applyBorder="1" applyAlignment="1">
      <alignment horizontal="center"/>
    </xf>
    <xf numFmtId="0" fontId="31" fillId="2" borderId="30" xfId="0" applyFont="1" applyFill="1" applyBorder="1" applyAlignment="1">
      <alignment horizontal="center"/>
    </xf>
    <xf numFmtId="0" fontId="15" fillId="22" borderId="17" xfId="0" applyFont="1" applyFill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22" fillId="2" borderId="39" xfId="0" applyFont="1" applyFill="1" applyBorder="1"/>
    <xf numFmtId="0" fontId="22" fillId="0" borderId="69" xfId="0" applyFont="1" applyBorder="1" applyAlignment="1">
      <alignment horizontal="center"/>
    </xf>
    <xf numFmtId="0" fontId="22" fillId="0" borderId="68" xfId="0" applyFont="1" applyBorder="1" applyAlignment="1">
      <alignment horizontal="center"/>
    </xf>
    <xf numFmtId="0" fontId="8" fillId="2" borderId="14" xfId="4" applyFont="1" applyFill="1" applyBorder="1"/>
    <xf numFmtId="0" fontId="8" fillId="2" borderId="14" xfId="2" applyFont="1" applyFill="1" applyBorder="1"/>
    <xf numFmtId="0" fontId="21" fillId="2" borderId="14" xfId="2" applyFont="1" applyFill="1" applyBorder="1"/>
    <xf numFmtId="0" fontId="21" fillId="2" borderId="16" xfId="4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  <xf numFmtId="0" fontId="20" fillId="7" borderId="6" xfId="0" applyFont="1" applyFill="1" applyBorder="1" applyAlignment="1">
      <alignment horizontal="center"/>
    </xf>
    <xf numFmtId="0" fontId="20" fillId="7" borderId="7" xfId="0" applyFont="1" applyFill="1" applyBorder="1" applyAlignment="1">
      <alignment horizontal="center"/>
    </xf>
    <xf numFmtId="0" fontId="20" fillId="13" borderId="7" xfId="0" applyFont="1" applyFill="1" applyBorder="1" applyAlignment="1">
      <alignment horizontal="center"/>
    </xf>
    <xf numFmtId="0" fontId="20" fillId="7" borderId="31" xfId="0" applyFont="1" applyFill="1" applyBorder="1" applyAlignment="1">
      <alignment horizontal="center"/>
    </xf>
    <xf numFmtId="0" fontId="3" fillId="2" borderId="59" xfId="0" applyFont="1" applyFill="1" applyBorder="1" applyAlignment="1">
      <alignment horizontal="center" wrapText="1"/>
    </xf>
    <xf numFmtId="0" fontId="3" fillId="23" borderId="59" xfId="0" applyFont="1" applyFill="1" applyBorder="1" applyAlignment="1">
      <alignment horizontal="center" wrapText="1"/>
    </xf>
    <xf numFmtId="0" fontId="0" fillId="2" borderId="30" xfId="0" applyFill="1" applyBorder="1"/>
    <xf numFmtId="0" fontId="0" fillId="2" borderId="31" xfId="0" applyFill="1" applyBorder="1" applyAlignment="1">
      <alignment horizontal="center" wrapText="1"/>
    </xf>
    <xf numFmtId="0" fontId="11" fillId="2" borderId="24" xfId="0" applyFont="1" applyFill="1" applyBorder="1" applyAlignment="1">
      <alignment horizontal="center" vertical="center"/>
    </xf>
    <xf numFmtId="0" fontId="13" fillId="7" borderId="64" xfId="0" applyFont="1" applyFill="1" applyBorder="1" applyAlignment="1">
      <alignment horizontal="left"/>
    </xf>
    <xf numFmtId="0" fontId="1" fillId="7" borderId="64" xfId="0" applyFont="1" applyFill="1" applyBorder="1"/>
    <xf numFmtId="0" fontId="2" fillId="2" borderId="67" xfId="0" applyFont="1" applyFill="1" applyBorder="1" applyAlignment="1">
      <alignment horizontal="center" wrapText="1"/>
    </xf>
    <xf numFmtId="0" fontId="22" fillId="2" borderId="26" xfId="0" applyFont="1" applyFill="1" applyBorder="1"/>
    <xf numFmtId="0" fontId="11" fillId="2" borderId="31" xfId="0" applyFont="1" applyFill="1" applyBorder="1"/>
    <xf numFmtId="2" fontId="15" fillId="2" borderId="18" xfId="0" applyNumberFormat="1" applyFont="1" applyFill="1" applyBorder="1" applyAlignment="1">
      <alignment horizontal="center"/>
    </xf>
    <xf numFmtId="0" fontId="11" fillId="2" borderId="74" xfId="0" applyFont="1" applyFill="1" applyBorder="1" applyAlignment="1">
      <alignment horizontal="center"/>
    </xf>
    <xf numFmtId="0" fontId="11" fillId="2" borderId="50" xfId="0" applyFont="1" applyFill="1" applyBorder="1" applyAlignment="1">
      <alignment horizontal="center"/>
    </xf>
    <xf numFmtId="0" fontId="2" fillId="2" borderId="33" xfId="0" applyFont="1" applyFill="1" applyBorder="1"/>
    <xf numFmtId="0" fontId="2" fillId="2" borderId="35" xfId="0" applyFont="1" applyFill="1" applyBorder="1"/>
    <xf numFmtId="0" fontId="3" fillId="7" borderId="33" xfId="0" applyFont="1" applyFill="1" applyBorder="1" applyAlignment="1">
      <alignment horizontal="center" wrapText="1"/>
    </xf>
    <xf numFmtId="0" fontId="3" fillId="7" borderId="34" xfId="0" applyFont="1" applyFill="1" applyBorder="1" applyAlignment="1">
      <alignment horizontal="center" wrapText="1"/>
    </xf>
    <xf numFmtId="0" fontId="3" fillId="13" borderId="34" xfId="0" applyFont="1" applyFill="1" applyBorder="1" applyAlignment="1">
      <alignment horizontal="center" wrapText="1"/>
    </xf>
    <xf numFmtId="0" fontId="3" fillId="7" borderId="39" xfId="0" applyFont="1" applyFill="1" applyBorder="1" applyAlignment="1">
      <alignment horizontal="center" wrapText="1"/>
    </xf>
    <xf numFmtId="0" fontId="3" fillId="2" borderId="34" xfId="0" applyFont="1" applyFill="1" applyBorder="1" applyAlignment="1">
      <alignment horizontal="center" wrapText="1"/>
    </xf>
    <xf numFmtId="0" fontId="3" fillId="2" borderId="35" xfId="0" applyFont="1" applyFill="1" applyBorder="1" applyAlignment="1">
      <alignment horizontal="center" wrapText="1"/>
    </xf>
    <xf numFmtId="0" fontId="3" fillId="23" borderId="60" xfId="0" applyFont="1" applyFill="1" applyBorder="1" applyAlignment="1">
      <alignment horizontal="center" wrapText="1"/>
    </xf>
    <xf numFmtId="0" fontId="6" fillId="2" borderId="68" xfId="0" applyFont="1" applyFill="1" applyBorder="1"/>
    <xf numFmtId="0" fontId="20" fillId="13" borderId="56" xfId="0" applyFont="1" applyFill="1" applyBorder="1" applyAlignment="1">
      <alignment horizontal="center"/>
    </xf>
    <xf numFmtId="0" fontId="20" fillId="13" borderId="11" xfId="0" applyFont="1" applyFill="1" applyBorder="1" applyAlignment="1">
      <alignment horizontal="center"/>
    </xf>
    <xf numFmtId="0" fontId="20" fillId="13" borderId="74" xfId="0" applyFont="1" applyFill="1" applyBorder="1" applyAlignment="1">
      <alignment horizontal="center"/>
    </xf>
    <xf numFmtId="0" fontId="8" fillId="2" borderId="27" xfId="4" applyFont="1" applyFill="1" applyBorder="1" applyAlignment="1">
      <alignment horizontal="center"/>
    </xf>
    <xf numFmtId="0" fontId="21" fillId="2" borderId="21" xfId="4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1" fillId="2" borderId="48" xfId="0" applyFont="1" applyFill="1" applyBorder="1"/>
    <xf numFmtId="0" fontId="15" fillId="2" borderId="48" xfId="0" applyFont="1" applyFill="1" applyBorder="1"/>
    <xf numFmtId="0" fontId="11" fillId="0" borderId="6" xfId="0" applyFont="1" applyBorder="1"/>
    <xf numFmtId="0" fontId="11" fillId="0" borderId="64" xfId="0" applyFont="1" applyBorder="1"/>
    <xf numFmtId="0" fontId="11" fillId="0" borderId="65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1" fillId="0" borderId="60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22" fillId="2" borderId="53" xfId="0" applyFont="1" applyFill="1" applyBorder="1" applyAlignment="1">
      <alignment horizontal="center" wrapText="1"/>
    </xf>
    <xf numFmtId="0" fontId="9" fillId="2" borderId="60" xfId="0" applyFont="1" applyFill="1" applyBorder="1" applyAlignment="1">
      <alignment horizontal="center" wrapText="1"/>
    </xf>
    <xf numFmtId="0" fontId="11" fillId="29" borderId="50" xfId="0" applyFont="1" applyFill="1" applyBorder="1" applyAlignment="1">
      <alignment horizontal="center"/>
    </xf>
    <xf numFmtId="0" fontId="20" fillId="2" borderId="11" xfId="0" applyFont="1" applyFill="1" applyBorder="1"/>
    <xf numFmtId="0" fontId="11" fillId="8" borderId="6" xfId="0" applyFont="1" applyFill="1" applyBorder="1"/>
    <xf numFmtId="0" fontId="11" fillId="8" borderId="7" xfId="0" applyFont="1" applyFill="1" applyBorder="1"/>
    <xf numFmtId="0" fontId="21" fillId="8" borderId="15" xfId="4" applyFont="1" applyFill="1" applyBorder="1" applyAlignment="1">
      <alignment horizontal="center"/>
    </xf>
    <xf numFmtId="0" fontId="21" fillId="8" borderId="26" xfId="4" applyFont="1" applyFill="1" applyBorder="1" applyAlignment="1">
      <alignment horizontal="center"/>
    </xf>
    <xf numFmtId="0" fontId="21" fillId="8" borderId="25" xfId="4" applyFont="1" applyFill="1" applyBorder="1" applyAlignment="1">
      <alignment horizontal="center"/>
    </xf>
    <xf numFmtId="0" fontId="21" fillId="8" borderId="14" xfId="4" applyFont="1" applyFill="1" applyBorder="1" applyAlignment="1">
      <alignment horizontal="center"/>
    </xf>
    <xf numFmtId="0" fontId="21" fillId="8" borderId="16" xfId="4" applyFont="1" applyFill="1" applyBorder="1" applyAlignment="1">
      <alignment horizontal="center"/>
    </xf>
    <xf numFmtId="0" fontId="2" fillId="8" borderId="15" xfId="0" applyFont="1" applyFill="1" applyBorder="1"/>
    <xf numFmtId="0" fontId="22" fillId="8" borderId="2" xfId="0" applyFont="1" applyFill="1" applyBorder="1" applyAlignment="1">
      <alignment horizontal="center"/>
    </xf>
    <xf numFmtId="0" fontId="8" fillId="5" borderId="2" xfId="4" applyFont="1" applyFill="1" applyBorder="1" applyAlignment="1">
      <alignment horizontal="center"/>
    </xf>
    <xf numFmtId="0" fontId="8" fillId="5" borderId="49" xfId="4" applyFont="1" applyFill="1" applyBorder="1" applyAlignment="1">
      <alignment horizontal="center"/>
    </xf>
    <xf numFmtId="0" fontId="8" fillId="5" borderId="40" xfId="4" applyFont="1" applyFill="1" applyBorder="1" applyAlignment="1">
      <alignment horizontal="center"/>
    </xf>
    <xf numFmtId="0" fontId="8" fillId="5" borderId="23" xfId="4" applyFont="1" applyFill="1" applyBorder="1" applyAlignment="1">
      <alignment horizontal="center"/>
    </xf>
    <xf numFmtId="0" fontId="21" fillId="5" borderId="1" xfId="4" applyFont="1" applyFill="1" applyBorder="1" applyAlignment="1">
      <alignment horizontal="center"/>
    </xf>
    <xf numFmtId="0" fontId="21" fillId="5" borderId="2" xfId="4" applyFont="1" applyFill="1" applyBorder="1" applyAlignment="1">
      <alignment horizontal="center"/>
    </xf>
    <xf numFmtId="0" fontId="21" fillId="5" borderId="3" xfId="4" applyFont="1" applyFill="1" applyBorder="1" applyAlignment="1">
      <alignment horizontal="center"/>
    </xf>
    <xf numFmtId="0" fontId="8" fillId="13" borderId="20" xfId="4" applyFont="1" applyFill="1" applyBorder="1" applyAlignment="1">
      <alignment horizontal="center"/>
    </xf>
    <xf numFmtId="0" fontId="8" fillId="13" borderId="21" xfId="4" applyFont="1" applyFill="1" applyBorder="1" applyAlignment="1">
      <alignment horizontal="center"/>
    </xf>
    <xf numFmtId="0" fontId="8" fillId="13" borderId="28" xfId="4" applyFont="1" applyFill="1" applyBorder="1" applyAlignment="1">
      <alignment horizontal="center"/>
    </xf>
    <xf numFmtId="0" fontId="21" fillId="13" borderId="28" xfId="4" applyFont="1" applyFill="1" applyBorder="1" applyAlignment="1">
      <alignment horizontal="center"/>
    </xf>
    <xf numFmtId="0" fontId="31" fillId="20" borderId="17" xfId="0" applyFont="1" applyFill="1" applyBorder="1" applyAlignment="1">
      <alignment horizontal="center"/>
    </xf>
    <xf numFmtId="0" fontId="24" fillId="20" borderId="24" xfId="0" applyFont="1" applyFill="1" applyBorder="1"/>
    <xf numFmtId="0" fontId="24" fillId="20" borderId="14" xfId="0" applyFont="1" applyFill="1" applyBorder="1" applyAlignment="1">
      <alignment horizontal="center"/>
    </xf>
    <xf numFmtId="0" fontId="24" fillId="20" borderId="26" xfId="0" applyFont="1" applyFill="1" applyBorder="1" applyAlignment="1">
      <alignment horizontal="center"/>
    </xf>
    <xf numFmtId="0" fontId="24" fillId="20" borderId="15" xfId="0" applyFont="1" applyFill="1" applyBorder="1" applyAlignment="1">
      <alignment horizontal="center"/>
    </xf>
    <xf numFmtId="0" fontId="24" fillId="20" borderId="37" xfId="0" applyFont="1" applyFill="1" applyBorder="1" applyAlignment="1">
      <alignment horizontal="center"/>
    </xf>
    <xf numFmtId="0" fontId="24" fillId="20" borderId="11" xfId="0" applyFont="1" applyFill="1" applyBorder="1" applyAlignment="1">
      <alignment horizontal="center"/>
    </xf>
    <xf numFmtId="0" fontId="24" fillId="20" borderId="12" xfId="0" applyFont="1" applyFill="1" applyBorder="1" applyAlignment="1">
      <alignment horizontal="center"/>
    </xf>
    <xf numFmtId="0" fontId="24" fillId="20" borderId="50" xfId="0" applyFont="1" applyFill="1" applyBorder="1" applyAlignment="1">
      <alignment horizontal="center"/>
    </xf>
    <xf numFmtId="0" fontId="24" fillId="20" borderId="25" xfId="0" applyFont="1" applyFill="1" applyBorder="1" applyAlignment="1">
      <alignment horizontal="center"/>
    </xf>
    <xf numFmtId="0" fontId="24" fillId="20" borderId="41" xfId="0" applyFont="1" applyFill="1" applyBorder="1" applyAlignment="1">
      <alignment horizontal="center"/>
    </xf>
    <xf numFmtId="0" fontId="15" fillId="20" borderId="41" xfId="0" applyFont="1" applyFill="1" applyBorder="1" applyAlignment="1">
      <alignment horizontal="center"/>
    </xf>
    <xf numFmtId="0" fontId="15" fillId="20" borderId="12" xfId="0" applyFont="1" applyFill="1" applyBorder="1" applyAlignment="1">
      <alignment horizontal="center"/>
    </xf>
    <xf numFmtId="0" fontId="24" fillId="20" borderId="17" xfId="0" applyFont="1" applyFill="1" applyBorder="1"/>
    <xf numFmtId="0" fontId="31" fillId="24" borderId="13" xfId="0" applyFont="1" applyFill="1" applyBorder="1" applyAlignment="1">
      <alignment horizontal="center"/>
    </xf>
    <xf numFmtId="49" fontId="18" fillId="24" borderId="22" xfId="1" applyNumberFormat="1" applyFont="1" applyFill="1" applyBorder="1"/>
    <xf numFmtId="0" fontId="24" fillId="24" borderId="56" xfId="0" applyFont="1" applyFill="1" applyBorder="1" applyAlignment="1">
      <alignment horizontal="center"/>
    </xf>
    <xf numFmtId="0" fontId="24" fillId="24" borderId="36" xfId="0" applyFont="1" applyFill="1" applyBorder="1" applyAlignment="1">
      <alignment horizontal="center"/>
    </xf>
    <xf numFmtId="0" fontId="24" fillId="24" borderId="11" xfId="0" applyFont="1" applyFill="1" applyBorder="1" applyAlignment="1">
      <alignment horizontal="center"/>
    </xf>
    <xf numFmtId="0" fontId="24" fillId="24" borderId="37" xfId="0" applyFont="1" applyFill="1" applyBorder="1" applyAlignment="1">
      <alignment horizontal="center"/>
    </xf>
    <xf numFmtId="0" fontId="24" fillId="24" borderId="12" xfId="0" applyFont="1" applyFill="1" applyBorder="1" applyAlignment="1">
      <alignment horizontal="center"/>
    </xf>
    <xf numFmtId="0" fontId="24" fillId="24" borderId="50" xfId="0" applyFont="1" applyFill="1" applyBorder="1" applyAlignment="1">
      <alignment horizontal="center"/>
    </xf>
    <xf numFmtId="0" fontId="24" fillId="24" borderId="0" xfId="0" applyFont="1" applyFill="1" applyAlignment="1">
      <alignment horizontal="center"/>
    </xf>
    <xf numFmtId="0" fontId="24" fillId="24" borderId="41" xfId="0" applyFont="1" applyFill="1" applyBorder="1" applyAlignment="1">
      <alignment horizontal="center"/>
    </xf>
    <xf numFmtId="0" fontId="15" fillId="24" borderId="13" xfId="0" applyFont="1" applyFill="1" applyBorder="1" applyAlignment="1">
      <alignment horizontal="center"/>
    </xf>
    <xf numFmtId="0" fontId="15" fillId="24" borderId="12" xfId="0" applyFont="1" applyFill="1" applyBorder="1" applyAlignment="1">
      <alignment horizontal="center"/>
    </xf>
    <xf numFmtId="0" fontId="15" fillId="24" borderId="41" xfId="0" applyFont="1" applyFill="1" applyBorder="1" applyAlignment="1">
      <alignment horizontal="center"/>
    </xf>
    <xf numFmtId="49" fontId="18" fillId="24" borderId="13" xfId="1" applyNumberFormat="1" applyFont="1" applyFill="1" applyBorder="1"/>
    <xf numFmtId="0" fontId="31" fillId="30" borderId="17" xfId="0" applyFont="1" applyFill="1" applyBorder="1" applyAlignment="1">
      <alignment horizontal="center"/>
    </xf>
    <xf numFmtId="0" fontId="24" fillId="30" borderId="24" xfId="0" applyFont="1" applyFill="1" applyBorder="1"/>
    <xf numFmtId="0" fontId="24" fillId="30" borderId="14" xfId="0" applyFont="1" applyFill="1" applyBorder="1" applyAlignment="1">
      <alignment horizontal="center"/>
    </xf>
    <xf numFmtId="0" fontId="24" fillId="30" borderId="26" xfId="0" applyFont="1" applyFill="1" applyBorder="1" applyAlignment="1">
      <alignment horizontal="center"/>
    </xf>
    <xf numFmtId="0" fontId="24" fillId="30" borderId="15" xfId="0" applyFont="1" applyFill="1" applyBorder="1" applyAlignment="1">
      <alignment horizontal="center"/>
    </xf>
    <xf numFmtId="0" fontId="24" fillId="30" borderId="37" xfId="0" applyFont="1" applyFill="1" applyBorder="1" applyAlignment="1">
      <alignment horizontal="center"/>
    </xf>
    <xf numFmtId="0" fontId="24" fillId="30" borderId="11" xfId="0" applyFont="1" applyFill="1" applyBorder="1" applyAlignment="1">
      <alignment horizontal="center"/>
    </xf>
    <xf numFmtId="0" fontId="24" fillId="30" borderId="12" xfId="0" applyFont="1" applyFill="1" applyBorder="1" applyAlignment="1">
      <alignment horizontal="center"/>
    </xf>
    <xf numFmtId="0" fontId="24" fillId="30" borderId="50" xfId="0" applyFont="1" applyFill="1" applyBorder="1" applyAlignment="1">
      <alignment horizontal="center"/>
    </xf>
    <xf numFmtId="0" fontId="24" fillId="30" borderId="25" xfId="0" applyFont="1" applyFill="1" applyBorder="1" applyAlignment="1">
      <alignment horizontal="center"/>
    </xf>
    <xf numFmtId="0" fontId="24" fillId="30" borderId="41" xfId="0" applyFont="1" applyFill="1" applyBorder="1" applyAlignment="1">
      <alignment horizontal="center"/>
    </xf>
    <xf numFmtId="0" fontId="15" fillId="30" borderId="41" xfId="0" applyFont="1" applyFill="1" applyBorder="1" applyAlignment="1">
      <alignment horizontal="center"/>
    </xf>
    <xf numFmtId="0" fontId="15" fillId="30" borderId="12" xfId="0" applyFont="1" applyFill="1" applyBorder="1" applyAlignment="1">
      <alignment horizontal="center"/>
    </xf>
    <xf numFmtId="0" fontId="24" fillId="30" borderId="17" xfId="0" applyFont="1" applyFill="1" applyBorder="1"/>
    <xf numFmtId="0" fontId="21" fillId="4" borderId="14" xfId="4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2" fontId="15" fillId="27" borderId="13" xfId="0" applyNumberFormat="1" applyFont="1" applyFill="1" applyBorder="1" applyAlignment="1">
      <alignment horizontal="center"/>
    </xf>
    <xf numFmtId="0" fontId="11" fillId="27" borderId="1" xfId="0" applyFont="1" applyFill="1" applyBorder="1"/>
    <xf numFmtId="0" fontId="11" fillId="27" borderId="2" xfId="0" applyFont="1" applyFill="1" applyBorder="1"/>
    <xf numFmtId="0" fontId="11" fillId="27" borderId="23" xfId="0" applyFont="1" applyFill="1" applyBorder="1" applyAlignment="1">
      <alignment horizontal="center"/>
    </xf>
    <xf numFmtId="0" fontId="11" fillId="27" borderId="13" xfId="0" applyFont="1" applyFill="1" applyBorder="1" applyAlignment="1">
      <alignment horizontal="center"/>
    </xf>
    <xf numFmtId="0" fontId="11" fillId="27" borderId="1" xfId="0" applyFont="1" applyFill="1" applyBorder="1" applyAlignment="1">
      <alignment horizontal="center"/>
    </xf>
    <xf numFmtId="0" fontId="11" fillId="27" borderId="40" xfId="0" applyFont="1" applyFill="1" applyBorder="1" applyAlignment="1">
      <alignment horizontal="center"/>
    </xf>
    <xf numFmtId="0" fontId="11" fillId="27" borderId="2" xfId="0" applyFont="1" applyFill="1" applyBorder="1" applyAlignment="1">
      <alignment horizontal="center"/>
    </xf>
    <xf numFmtId="0" fontId="11" fillId="27" borderId="3" xfId="0" applyFont="1" applyFill="1" applyBorder="1" applyAlignment="1">
      <alignment horizontal="center"/>
    </xf>
    <xf numFmtId="0" fontId="8" fillId="27" borderId="2" xfId="4" applyFont="1" applyFill="1" applyBorder="1" applyAlignment="1">
      <alignment horizontal="center"/>
    </xf>
    <xf numFmtId="0" fontId="11" fillId="27" borderId="22" xfId="0" applyFont="1" applyFill="1" applyBorder="1" applyAlignment="1">
      <alignment horizontal="center"/>
    </xf>
    <xf numFmtId="0" fontId="22" fillId="27" borderId="10" xfId="0" applyFont="1" applyFill="1" applyBorder="1" applyAlignment="1">
      <alignment horizontal="center"/>
    </xf>
    <xf numFmtId="0" fontId="22" fillId="27" borderId="17" xfId="0" applyFont="1" applyFill="1" applyBorder="1" applyAlignment="1">
      <alignment horizontal="center"/>
    </xf>
    <xf numFmtId="2" fontId="15" fillId="27" borderId="17" xfId="0" applyNumberFormat="1" applyFont="1" applyFill="1" applyBorder="1" applyAlignment="1">
      <alignment horizontal="center"/>
    </xf>
    <xf numFmtId="0" fontId="11" fillId="27" borderId="14" xfId="0" applyFont="1" applyFill="1" applyBorder="1"/>
    <xf numFmtId="0" fontId="11" fillId="27" borderId="15" xfId="0" applyFont="1" applyFill="1" applyBorder="1"/>
    <xf numFmtId="0" fontId="11" fillId="27" borderId="25" xfId="0" applyFont="1" applyFill="1" applyBorder="1" applyAlignment="1">
      <alignment horizontal="center"/>
    </xf>
    <xf numFmtId="0" fontId="11" fillId="27" borderId="17" xfId="0" applyFont="1" applyFill="1" applyBorder="1" applyAlignment="1">
      <alignment horizontal="center"/>
    </xf>
    <xf numFmtId="0" fontId="11" fillId="27" borderId="14" xfId="0" applyFont="1" applyFill="1" applyBorder="1" applyAlignment="1">
      <alignment horizontal="center"/>
    </xf>
    <xf numFmtId="0" fontId="11" fillId="27" borderId="26" xfId="0" applyFont="1" applyFill="1" applyBorder="1" applyAlignment="1">
      <alignment horizontal="center"/>
    </xf>
    <xf numFmtId="0" fontId="11" fillId="27" borderId="15" xfId="0" applyFont="1" applyFill="1" applyBorder="1" applyAlignment="1">
      <alignment horizontal="center"/>
    </xf>
    <xf numFmtId="0" fontId="8" fillId="27" borderId="15" xfId="4" applyFont="1" applyFill="1" applyBorder="1" applyAlignment="1">
      <alignment horizontal="center"/>
    </xf>
    <xf numFmtId="0" fontId="11" fillId="27" borderId="16" xfId="0" applyFont="1" applyFill="1" applyBorder="1" applyAlignment="1">
      <alignment horizontal="center"/>
    </xf>
    <xf numFmtId="0" fontId="11" fillId="27" borderId="24" xfId="0" applyFont="1" applyFill="1" applyBorder="1" applyAlignment="1">
      <alignment horizontal="center"/>
    </xf>
    <xf numFmtId="0" fontId="22" fillId="27" borderId="9" xfId="0" applyFont="1" applyFill="1" applyBorder="1" applyAlignment="1">
      <alignment horizontal="center"/>
    </xf>
    <xf numFmtId="0" fontId="22" fillId="27" borderId="14" xfId="0" applyFont="1" applyFill="1" applyBorder="1" applyAlignment="1">
      <alignment horizontal="center"/>
    </xf>
    <xf numFmtId="0" fontId="22" fillId="27" borderId="26" xfId="0" applyFont="1" applyFill="1" applyBorder="1" applyAlignment="1">
      <alignment horizontal="center"/>
    </xf>
    <xf numFmtId="0" fontId="21" fillId="27" borderId="15" xfId="4" applyFont="1" applyFill="1" applyBorder="1" applyAlignment="1">
      <alignment horizontal="center"/>
    </xf>
    <xf numFmtId="0" fontId="22" fillId="27" borderId="15" xfId="0" applyFont="1" applyFill="1" applyBorder="1" applyAlignment="1">
      <alignment horizontal="center"/>
    </xf>
    <xf numFmtId="2" fontId="15" fillId="2" borderId="41" xfId="0" applyNumberFormat="1" applyFont="1" applyFill="1" applyBorder="1" applyAlignment="1">
      <alignment horizontal="center"/>
    </xf>
    <xf numFmtId="0" fontId="11" fillId="2" borderId="54" xfId="0" applyFont="1" applyFill="1" applyBorder="1"/>
    <xf numFmtId="0" fontId="11" fillId="2" borderId="38" xfId="0" applyFont="1" applyFill="1" applyBorder="1"/>
    <xf numFmtId="0" fontId="22" fillId="2" borderId="79" xfId="0" applyFont="1" applyFill="1" applyBorder="1" applyAlignment="1">
      <alignment horizontal="center"/>
    </xf>
    <xf numFmtId="0" fontId="22" fillId="27" borderId="13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/>
    </xf>
    <xf numFmtId="0" fontId="8" fillId="2" borderId="38" xfId="4" applyFont="1" applyFill="1" applyBorder="1" applyAlignment="1">
      <alignment horizontal="center"/>
    </xf>
    <xf numFmtId="0" fontId="22" fillId="2" borderId="33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69" xfId="0" applyFont="1" applyFill="1" applyBorder="1" applyAlignment="1">
      <alignment horizontal="center"/>
    </xf>
    <xf numFmtId="0" fontId="22" fillId="2" borderId="39" xfId="0" applyFont="1" applyFill="1" applyBorder="1" applyAlignment="1">
      <alignment horizontal="center"/>
    </xf>
    <xf numFmtId="2" fontId="22" fillId="27" borderId="13" xfId="0" applyNumberFormat="1" applyFont="1" applyFill="1" applyBorder="1" applyAlignment="1">
      <alignment horizontal="center"/>
    </xf>
    <xf numFmtId="0" fontId="22" fillId="27" borderId="1" xfId="0" applyFont="1" applyFill="1" applyBorder="1" applyAlignment="1">
      <alignment horizontal="center"/>
    </xf>
    <xf numFmtId="0" fontId="22" fillId="27" borderId="2" xfId="0" applyFont="1" applyFill="1" applyBorder="1" applyAlignment="1">
      <alignment horizontal="center"/>
    </xf>
    <xf numFmtId="0" fontId="22" fillId="27" borderId="40" xfId="0" applyFont="1" applyFill="1" applyBorder="1" applyAlignment="1">
      <alignment horizontal="center"/>
    </xf>
    <xf numFmtId="0" fontId="22" fillId="27" borderId="22" xfId="0" applyFont="1" applyFill="1" applyBorder="1" applyAlignment="1">
      <alignment horizontal="center"/>
    </xf>
    <xf numFmtId="2" fontId="22" fillId="27" borderId="17" xfId="0" applyNumberFormat="1" applyFont="1" applyFill="1" applyBorder="1" applyAlignment="1">
      <alignment horizontal="center"/>
    </xf>
    <xf numFmtId="0" fontId="8" fillId="27" borderId="17" xfId="0" applyFont="1" applyFill="1" applyBorder="1" applyAlignment="1">
      <alignment horizontal="center"/>
    </xf>
    <xf numFmtId="0" fontId="22" fillId="27" borderId="24" xfId="0" applyFont="1" applyFill="1" applyBorder="1" applyAlignment="1">
      <alignment horizontal="center"/>
    </xf>
    <xf numFmtId="2" fontId="16" fillId="27" borderId="13" xfId="0" applyNumberFormat="1" applyFont="1" applyFill="1" applyBorder="1" applyAlignment="1">
      <alignment horizontal="center"/>
    </xf>
    <xf numFmtId="0" fontId="22" fillId="27" borderId="25" xfId="0" applyFont="1" applyFill="1" applyBorder="1" applyAlignment="1">
      <alignment horizontal="center"/>
    </xf>
    <xf numFmtId="1" fontId="22" fillId="27" borderId="17" xfId="0" applyNumberFormat="1" applyFont="1" applyFill="1" applyBorder="1" applyAlignment="1">
      <alignment horizontal="center"/>
    </xf>
    <xf numFmtId="2" fontId="16" fillId="27" borderId="17" xfId="0" applyNumberFormat="1" applyFont="1" applyFill="1" applyBorder="1" applyAlignment="1">
      <alignment horizontal="center"/>
    </xf>
    <xf numFmtId="0" fontId="11" fillId="27" borderId="56" xfId="0" applyFont="1" applyFill="1" applyBorder="1"/>
    <xf numFmtId="0" fontId="11" fillId="27" borderId="11" xfId="0" applyFont="1" applyFill="1" applyBorder="1"/>
    <xf numFmtId="0" fontId="11" fillId="27" borderId="37" xfId="0" applyFont="1" applyFill="1" applyBorder="1" applyAlignment="1">
      <alignment horizontal="center"/>
    </xf>
    <xf numFmtId="0" fontId="11" fillId="27" borderId="79" xfId="0" applyFont="1" applyFill="1" applyBorder="1" applyAlignment="1">
      <alignment horizontal="center"/>
    </xf>
    <xf numFmtId="0" fontId="11" fillId="27" borderId="56" xfId="0" applyFont="1" applyFill="1" applyBorder="1" applyAlignment="1">
      <alignment horizontal="center"/>
    </xf>
    <xf numFmtId="0" fontId="11" fillId="27" borderId="11" xfId="0" applyFont="1" applyFill="1" applyBorder="1" applyAlignment="1">
      <alignment horizontal="center"/>
    </xf>
    <xf numFmtId="0" fontId="11" fillId="27" borderId="74" xfId="0" applyFont="1" applyFill="1" applyBorder="1" applyAlignment="1">
      <alignment horizontal="center"/>
    </xf>
    <xf numFmtId="0" fontId="11" fillId="27" borderId="41" xfId="0" applyFont="1" applyFill="1" applyBorder="1" applyAlignment="1">
      <alignment horizontal="center"/>
    </xf>
    <xf numFmtId="0" fontId="22" fillId="27" borderId="12" xfId="0" applyFont="1" applyFill="1" applyBorder="1" applyAlignment="1">
      <alignment horizontal="center"/>
    </xf>
    <xf numFmtId="0" fontId="11" fillId="27" borderId="12" xfId="0" applyFont="1" applyFill="1" applyBorder="1" applyAlignment="1">
      <alignment horizontal="center"/>
    </xf>
    <xf numFmtId="0" fontId="11" fillId="27" borderId="36" xfId="0" applyFont="1" applyFill="1" applyBorder="1"/>
    <xf numFmtId="0" fontId="11" fillId="27" borderId="50" xfId="0" applyFont="1" applyFill="1" applyBorder="1" applyAlignment="1">
      <alignment horizontal="center"/>
    </xf>
    <xf numFmtId="0" fontId="11" fillId="27" borderId="36" xfId="0" applyFont="1" applyFill="1" applyBorder="1" applyAlignment="1">
      <alignment horizontal="center"/>
    </xf>
    <xf numFmtId="0" fontId="22" fillId="27" borderId="41" xfId="0" applyFont="1" applyFill="1" applyBorder="1" applyAlignment="1">
      <alignment horizontal="center"/>
    </xf>
    <xf numFmtId="0" fontId="11" fillId="27" borderId="26" xfId="0" applyFont="1" applyFill="1" applyBorder="1"/>
    <xf numFmtId="0" fontId="11" fillId="27" borderId="63" xfId="0" applyFont="1" applyFill="1" applyBorder="1" applyAlignment="1">
      <alignment horizontal="center"/>
    </xf>
    <xf numFmtId="2" fontId="15" fillId="27" borderId="10" xfId="0" applyNumberFormat="1" applyFont="1" applyFill="1" applyBorder="1" applyAlignment="1">
      <alignment horizontal="center"/>
    </xf>
    <xf numFmtId="0" fontId="8" fillId="27" borderId="3" xfId="4" applyFont="1" applyFill="1" applyBorder="1" applyAlignment="1">
      <alignment horizontal="center"/>
    </xf>
    <xf numFmtId="0" fontId="8" fillId="27" borderId="40" xfId="4" applyFont="1" applyFill="1" applyBorder="1" applyAlignment="1">
      <alignment horizontal="center"/>
    </xf>
    <xf numFmtId="2" fontId="15" fillId="27" borderId="9" xfId="0" applyNumberFormat="1" applyFont="1" applyFill="1" applyBorder="1" applyAlignment="1">
      <alignment horizontal="center"/>
    </xf>
    <xf numFmtId="0" fontId="8" fillId="27" borderId="16" xfId="4" applyFont="1" applyFill="1" applyBorder="1" applyAlignment="1">
      <alignment horizontal="center"/>
    </xf>
    <xf numFmtId="0" fontId="8" fillId="27" borderId="26" xfId="4" applyFont="1" applyFill="1" applyBorder="1" applyAlignment="1">
      <alignment horizontal="center"/>
    </xf>
  </cellXfs>
  <cellStyles count="5">
    <cellStyle name="Normální" xfId="0" builtinId="0"/>
    <cellStyle name="normální_List1 2" xfId="3" xr:uid="{00000000-0005-0000-0000-000001000000}"/>
    <cellStyle name="normální_REGISTROVANÁ MLÁDEŽ         1.10.2011 2011-2012" xfId="2" xr:uid="{00000000-0005-0000-0000-000002000000}"/>
    <cellStyle name="normální_Seznam-hráči" xfId="1" xr:uid="{00000000-0005-0000-0000-000003000000}"/>
    <cellStyle name="normální_VZOR -TITULNÍ STRANA" xfId="4" xr:uid="{00000000-0005-0000-0000-000004000000}"/>
  </cellStyles>
  <dxfs count="0"/>
  <tableStyles count="0" defaultTableStyle="TableStyleMedium2" defaultPivotStyle="PivotStyleMedium9"/>
  <colors>
    <mruColors>
      <color rgb="FFFFFFCC"/>
      <color rgb="FFFF7C8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K86"/>
  <sheetViews>
    <sheetView tabSelected="1" zoomScale="80" zoomScaleNormal="80" workbookViewId="0">
      <selection activeCell="BA6" sqref="BA6:BA32"/>
    </sheetView>
  </sheetViews>
  <sheetFormatPr defaultRowHeight="18" x14ac:dyDescent="0.25"/>
  <cols>
    <col min="1" max="1" width="1.28515625" style="142" customWidth="1"/>
    <col min="2" max="2" width="0.42578125" style="142" customWidth="1"/>
    <col min="3" max="3" width="7.5703125" style="13" customWidth="1"/>
    <col min="4" max="4" width="18.42578125" style="142" customWidth="1"/>
    <col min="5" max="21" width="6.28515625" style="141" customWidth="1"/>
    <col min="22" max="23" width="6.7109375" style="141" customWidth="1"/>
    <col min="24" max="24" width="6.5703125" style="141" customWidth="1"/>
    <col min="25" max="25" width="6.140625" style="141" customWidth="1"/>
    <col min="26" max="26" width="0.140625" style="141" customWidth="1"/>
    <col min="27" max="27" width="6.140625" style="141" hidden="1" customWidth="1"/>
    <col min="28" max="28" width="6.28515625" style="141" hidden="1" customWidth="1"/>
    <col min="29" max="29" width="6.5703125" style="141" hidden="1" customWidth="1"/>
    <col min="30" max="30" width="6.140625" style="141" hidden="1" customWidth="1"/>
    <col min="31" max="31" width="6.5703125" style="141" hidden="1" customWidth="1"/>
    <col min="32" max="32" width="6.28515625" style="141" hidden="1" customWidth="1"/>
    <col min="33" max="33" width="6.5703125" style="141" hidden="1" customWidth="1"/>
    <col min="34" max="34" width="6.42578125" style="141" hidden="1" customWidth="1"/>
    <col min="35" max="35" width="5.42578125" style="141" hidden="1" customWidth="1"/>
    <col min="36" max="36" width="7" style="141" hidden="1" customWidth="1"/>
    <col min="37" max="38" width="6.7109375" style="141" hidden="1" customWidth="1"/>
    <col min="39" max="39" width="6.140625" style="141" hidden="1" customWidth="1"/>
    <col min="40" max="40" width="6.5703125" style="141" hidden="1" customWidth="1"/>
    <col min="41" max="41" width="6.28515625" style="141" hidden="1" customWidth="1"/>
    <col min="42" max="44" width="6.7109375" style="141" hidden="1" customWidth="1"/>
    <col min="45" max="45" width="6.28515625" style="141" hidden="1" customWidth="1"/>
    <col min="46" max="47" width="6.140625" style="141" hidden="1" customWidth="1"/>
    <col min="48" max="48" width="0.140625" style="141" customWidth="1"/>
    <col min="49" max="49" width="6.7109375" style="141" customWidth="1"/>
    <col min="50" max="50" width="7.85546875" style="142" customWidth="1"/>
    <col min="51" max="51" width="8.5703125" style="142" customWidth="1"/>
    <col min="52" max="52" width="9.140625" style="142"/>
    <col min="53" max="53" width="15.85546875" style="142" customWidth="1"/>
    <col min="54" max="54" width="3.42578125" style="142" customWidth="1"/>
    <col min="55" max="63" width="9.140625" style="10"/>
    <col min="64" max="16384" width="9.140625" style="142"/>
  </cols>
  <sheetData>
    <row r="1" spans="3:54" ht="4.5" customHeight="1" x14ac:dyDescent="0.25"/>
    <row r="2" spans="3:54" s="13" customFormat="1" ht="21.75" customHeight="1" x14ac:dyDescent="0.25">
      <c r="C2" s="539" t="s">
        <v>0</v>
      </c>
      <c r="D2" s="537"/>
      <c r="E2" s="282">
        <v>1</v>
      </c>
      <c r="F2" s="282">
        <v>2</v>
      </c>
      <c r="G2" s="282">
        <v>3</v>
      </c>
      <c r="H2" s="282">
        <v>4</v>
      </c>
      <c r="I2" s="282">
        <v>5</v>
      </c>
      <c r="J2" s="282">
        <v>6</v>
      </c>
      <c r="K2" s="282">
        <v>7</v>
      </c>
      <c r="L2" s="282">
        <v>8</v>
      </c>
      <c r="M2" s="282">
        <v>9</v>
      </c>
      <c r="N2" s="282">
        <v>10</v>
      </c>
      <c r="O2" s="282">
        <v>11</v>
      </c>
      <c r="P2" s="282">
        <v>12</v>
      </c>
      <c r="Q2" s="282">
        <v>13</v>
      </c>
      <c r="R2" s="282">
        <v>14</v>
      </c>
      <c r="S2" s="282">
        <v>15</v>
      </c>
      <c r="T2" s="282">
        <v>16</v>
      </c>
      <c r="U2" s="282">
        <v>17</v>
      </c>
      <c r="V2" s="282">
        <v>18</v>
      </c>
      <c r="W2" s="282">
        <v>19</v>
      </c>
      <c r="X2" s="282">
        <v>20</v>
      </c>
      <c r="Y2" s="282">
        <v>21</v>
      </c>
      <c r="Z2" s="282">
        <v>22</v>
      </c>
      <c r="AA2" s="282">
        <v>23</v>
      </c>
      <c r="AB2" s="282">
        <v>24</v>
      </c>
      <c r="AC2" s="282">
        <v>25</v>
      </c>
      <c r="AD2" s="282">
        <v>26</v>
      </c>
      <c r="AE2" s="282">
        <v>27</v>
      </c>
      <c r="AF2" s="282">
        <v>28</v>
      </c>
      <c r="AG2" s="282">
        <v>29</v>
      </c>
      <c r="AH2" s="282">
        <v>30</v>
      </c>
      <c r="AI2" s="282">
        <v>31</v>
      </c>
      <c r="AJ2" s="282">
        <v>32</v>
      </c>
      <c r="AK2" s="282">
        <v>33</v>
      </c>
      <c r="AL2" s="282">
        <v>34</v>
      </c>
      <c r="AM2" s="282">
        <v>35</v>
      </c>
      <c r="AN2" s="282">
        <v>36</v>
      </c>
      <c r="AO2" s="282">
        <v>37</v>
      </c>
      <c r="AP2" s="282">
        <v>38</v>
      </c>
      <c r="AQ2" s="282">
        <v>39</v>
      </c>
      <c r="AR2" s="282">
        <v>40</v>
      </c>
      <c r="AS2" s="261">
        <v>41</v>
      </c>
      <c r="AT2" s="261">
        <v>42</v>
      </c>
      <c r="AU2" s="261">
        <v>43</v>
      </c>
      <c r="AV2" s="261">
        <v>44</v>
      </c>
      <c r="AW2" s="261"/>
      <c r="AY2" s="14"/>
    </row>
    <row r="3" spans="3:54" ht="2.25" customHeight="1" thickBot="1" x14ac:dyDescent="0.3">
      <c r="C3" s="537"/>
      <c r="D3" s="538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1"/>
      <c r="AY3" s="2"/>
      <c r="AZ3" s="1"/>
    </row>
    <row r="4" spans="3:54" ht="39" customHeight="1" thickBot="1" x14ac:dyDescent="0.25">
      <c r="C4" s="541" t="s">
        <v>871</v>
      </c>
      <c r="D4" s="540"/>
      <c r="E4" s="1187" t="s">
        <v>883</v>
      </c>
      <c r="F4" s="1188" t="s">
        <v>547</v>
      </c>
      <c r="G4" s="1188" t="s">
        <v>884</v>
      </c>
      <c r="H4" s="1189" t="s">
        <v>359</v>
      </c>
      <c r="I4" s="1190" t="s">
        <v>355</v>
      </c>
      <c r="J4" s="1191" t="s">
        <v>356</v>
      </c>
      <c r="K4" s="1192" t="s">
        <v>883</v>
      </c>
      <c r="L4" s="1188" t="s">
        <v>547</v>
      </c>
      <c r="M4" s="1190" t="s">
        <v>355</v>
      </c>
      <c r="N4" s="1191" t="s">
        <v>356</v>
      </c>
      <c r="O4" s="1189" t="s">
        <v>359</v>
      </c>
      <c r="P4" s="1188" t="s">
        <v>890</v>
      </c>
      <c r="Q4" s="1190" t="s">
        <v>355</v>
      </c>
      <c r="R4" s="1191" t="s">
        <v>356</v>
      </c>
      <c r="S4" s="1192" t="s">
        <v>883</v>
      </c>
      <c r="T4" s="1188" t="s">
        <v>547</v>
      </c>
      <c r="U4" s="1192" t="s">
        <v>883</v>
      </c>
      <c r="V4" s="1188" t="s">
        <v>547</v>
      </c>
      <c r="W4" s="1196" t="s">
        <v>358</v>
      </c>
      <c r="X4" s="1189" t="s">
        <v>359</v>
      </c>
      <c r="Y4" s="1211" t="s">
        <v>890</v>
      </c>
      <c r="Z4" s="1206"/>
      <c r="AA4" s="1196"/>
      <c r="AB4" s="1194"/>
      <c r="AC4" s="1191"/>
      <c r="AD4" s="1189"/>
      <c r="AE4" s="1195"/>
      <c r="AF4" s="1193"/>
      <c r="AG4" s="1194"/>
      <c r="AH4" s="1191"/>
      <c r="AI4" s="1197"/>
      <c r="AJ4" s="1198"/>
      <c r="AK4" s="1196"/>
      <c r="AL4" s="1199"/>
      <c r="AM4" s="1200"/>
      <c r="AN4" s="1201"/>
      <c r="AO4" s="1199"/>
      <c r="AP4" s="1202"/>
      <c r="AQ4" s="1200"/>
      <c r="AR4" s="1199"/>
      <c r="AS4" s="1201"/>
      <c r="AT4" s="1200"/>
      <c r="AU4" s="1203"/>
      <c r="AV4" s="1364"/>
      <c r="AW4" s="1366" t="s">
        <v>808</v>
      </c>
      <c r="AX4" s="1374" t="s">
        <v>2</v>
      </c>
      <c r="AY4" s="1183" t="s">
        <v>2</v>
      </c>
      <c r="AZ4" s="1332" t="s">
        <v>2</v>
      </c>
    </row>
    <row r="5" spans="3:54" ht="47.25" customHeight="1" thickBot="1" x14ac:dyDescent="0.25">
      <c r="C5" s="356" t="s">
        <v>3</v>
      </c>
      <c r="D5" s="5" t="s">
        <v>4</v>
      </c>
      <c r="E5" s="1180" t="s">
        <v>882</v>
      </c>
      <c r="F5" s="1179" t="s">
        <v>882</v>
      </c>
      <c r="G5" s="1179" t="s">
        <v>885</v>
      </c>
      <c r="H5" s="45" t="s">
        <v>886</v>
      </c>
      <c r="I5" s="1182" t="s">
        <v>952</v>
      </c>
      <c r="J5" s="238" t="s">
        <v>953</v>
      </c>
      <c r="K5" s="1184" t="s">
        <v>887</v>
      </c>
      <c r="L5" s="1179" t="s">
        <v>887</v>
      </c>
      <c r="M5" s="1182" t="s">
        <v>888</v>
      </c>
      <c r="N5" s="238" t="s">
        <v>888</v>
      </c>
      <c r="O5" s="45" t="s">
        <v>889</v>
      </c>
      <c r="P5" s="1179" t="s">
        <v>898</v>
      </c>
      <c r="Q5" s="1182" t="s">
        <v>891</v>
      </c>
      <c r="R5" s="238" t="s">
        <v>891</v>
      </c>
      <c r="S5" s="1184" t="s">
        <v>892</v>
      </c>
      <c r="T5" s="1179" t="s">
        <v>892</v>
      </c>
      <c r="U5" s="1184" t="s">
        <v>893</v>
      </c>
      <c r="V5" s="1179" t="s">
        <v>893</v>
      </c>
      <c r="W5" s="46" t="s">
        <v>548</v>
      </c>
      <c r="X5" s="45" t="s">
        <v>894</v>
      </c>
      <c r="Y5" s="1212" t="s">
        <v>895</v>
      </c>
      <c r="Z5" s="411"/>
      <c r="AA5" s="46"/>
      <c r="AB5" s="135"/>
      <c r="AC5" s="238"/>
      <c r="AD5" s="45"/>
      <c r="AE5" s="1185"/>
      <c r="AF5" s="237"/>
      <c r="AG5" s="135"/>
      <c r="AH5" s="238"/>
      <c r="AI5" s="1185"/>
      <c r="AJ5" s="237"/>
      <c r="AK5" s="46"/>
      <c r="AL5" s="45"/>
      <c r="AM5" s="46"/>
      <c r="AN5" s="238"/>
      <c r="AO5" s="45"/>
      <c r="AP5" s="511"/>
      <c r="AQ5" s="46"/>
      <c r="AR5" s="45"/>
      <c r="AS5" s="238"/>
      <c r="AT5" s="46"/>
      <c r="AU5" s="135"/>
      <c r="AV5" s="1365"/>
      <c r="AW5" s="1367" t="s">
        <v>838</v>
      </c>
      <c r="AX5" s="1375" t="s">
        <v>925</v>
      </c>
      <c r="AY5" s="1331" t="s">
        <v>926</v>
      </c>
      <c r="AZ5" s="1333" t="s">
        <v>927</v>
      </c>
      <c r="BB5" s="10"/>
    </row>
    <row r="6" spans="3:54" ht="19.5" customHeight="1" x14ac:dyDescent="0.25">
      <c r="C6" s="1737">
        <f t="shared" ref="C6:C32" si="0">+RANK(AZ6,$AZ$6:$AZ$32,0)</f>
        <v>4</v>
      </c>
      <c r="D6" s="1738" t="s">
        <v>5</v>
      </c>
      <c r="E6" s="1739">
        <v>75</v>
      </c>
      <c r="F6" s="1740"/>
      <c r="G6" s="1741">
        <v>125</v>
      </c>
      <c r="H6" s="1741"/>
      <c r="I6" s="1741">
        <v>150</v>
      </c>
      <c r="J6" s="1741"/>
      <c r="K6" s="1741"/>
      <c r="L6" s="1741"/>
      <c r="M6" s="1741"/>
      <c r="N6" s="1741"/>
      <c r="O6" s="1741"/>
      <c r="P6" s="1742"/>
      <c r="Q6" s="1742"/>
      <c r="R6" s="1742"/>
      <c r="S6" s="1742"/>
      <c r="T6" s="1742"/>
      <c r="U6" s="1742"/>
      <c r="V6" s="1742"/>
      <c r="W6" s="1742"/>
      <c r="X6" s="1741"/>
      <c r="Y6" s="1743"/>
      <c r="Z6" s="1744"/>
      <c r="AA6" s="1742"/>
      <c r="AB6" s="1742"/>
      <c r="AC6" s="1742"/>
      <c r="AD6" s="1741"/>
      <c r="AE6" s="1741"/>
      <c r="AF6" s="1745"/>
      <c r="AG6" s="1741"/>
      <c r="AH6" s="1741"/>
      <c r="AI6" s="1741"/>
      <c r="AJ6" s="1741"/>
      <c r="AK6" s="1741"/>
      <c r="AL6" s="1741"/>
      <c r="AM6" s="1741"/>
      <c r="AN6" s="1741"/>
      <c r="AO6" s="1741"/>
      <c r="AP6" s="1741"/>
      <c r="AQ6" s="1741"/>
      <c r="AR6" s="1741"/>
      <c r="AS6" s="1741"/>
      <c r="AT6" s="1741"/>
      <c r="AU6" s="1742"/>
      <c r="AV6" s="1742"/>
      <c r="AW6" s="1746">
        <v>600</v>
      </c>
      <c r="AX6" s="1747">
        <v>30</v>
      </c>
      <c r="AY6" s="1748">
        <f>SUM(E6:AV6)</f>
        <v>350</v>
      </c>
      <c r="AZ6" s="1749">
        <f>SUM(AW6:AY6)</f>
        <v>980</v>
      </c>
      <c r="BA6" s="1750" t="s">
        <v>5</v>
      </c>
      <c r="BB6" s="10"/>
    </row>
    <row r="7" spans="3:54" x14ac:dyDescent="0.25">
      <c r="C7" s="1639">
        <f t="shared" si="0"/>
        <v>14</v>
      </c>
      <c r="D7" s="264" t="s">
        <v>6</v>
      </c>
      <c r="E7" s="265">
        <v>85</v>
      </c>
      <c r="F7" s="260"/>
      <c r="G7" s="255"/>
      <c r="H7" s="255"/>
      <c r="I7" s="255"/>
      <c r="J7" s="255">
        <v>125</v>
      </c>
      <c r="K7" s="255"/>
      <c r="L7" s="255"/>
      <c r="M7" s="255"/>
      <c r="N7" s="255"/>
      <c r="O7" s="255"/>
      <c r="P7" s="263"/>
      <c r="Q7" s="263"/>
      <c r="R7" s="263"/>
      <c r="S7" s="263"/>
      <c r="T7" s="263"/>
      <c r="U7" s="263"/>
      <c r="V7" s="263"/>
      <c r="W7" s="263"/>
      <c r="X7" s="1204"/>
      <c r="Y7" s="1207"/>
      <c r="Z7" s="504"/>
      <c r="AA7" s="263"/>
      <c r="AB7" s="263"/>
      <c r="AC7" s="263"/>
      <c r="AD7" s="255"/>
      <c r="AE7" s="257"/>
      <c r="AF7" s="255"/>
      <c r="AG7" s="255"/>
      <c r="AH7" s="255"/>
      <c r="AI7" s="255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7"/>
      <c r="AV7" s="257"/>
      <c r="AW7" s="1368"/>
      <c r="AX7" s="266">
        <v>20</v>
      </c>
      <c r="AY7" s="256">
        <f>SUM(E7:AV7)</f>
        <v>210</v>
      </c>
      <c r="AZ7" s="266">
        <f>SUM(AW7:AY7)</f>
        <v>230</v>
      </c>
      <c r="BA7" s="270" t="s">
        <v>6</v>
      </c>
      <c r="BB7" s="10"/>
    </row>
    <row r="8" spans="3:54" x14ac:dyDescent="0.25">
      <c r="C8" s="1639">
        <f t="shared" si="0"/>
        <v>10</v>
      </c>
      <c r="D8" s="1346" t="s">
        <v>7</v>
      </c>
      <c r="E8" s="265">
        <v>50</v>
      </c>
      <c r="F8" s="260">
        <v>24</v>
      </c>
      <c r="G8" s="255">
        <v>19</v>
      </c>
      <c r="H8" s="255"/>
      <c r="I8" s="255">
        <v>205</v>
      </c>
      <c r="J8" s="255"/>
      <c r="K8" s="255"/>
      <c r="L8" s="255"/>
      <c r="M8" s="255"/>
      <c r="N8" s="255"/>
      <c r="O8" s="255"/>
      <c r="P8" s="263"/>
      <c r="Q8" s="263"/>
      <c r="R8" s="263"/>
      <c r="S8" s="263"/>
      <c r="T8" s="263"/>
      <c r="U8" s="263"/>
      <c r="V8" s="263"/>
      <c r="W8" s="263"/>
      <c r="X8" s="1204"/>
      <c r="Y8" s="1207"/>
      <c r="Z8" s="504"/>
      <c r="AA8" s="263"/>
      <c r="AB8" s="263"/>
      <c r="AC8" s="263"/>
      <c r="AD8" s="255"/>
      <c r="AE8" s="257"/>
      <c r="AF8" s="255"/>
      <c r="AG8" s="255"/>
      <c r="AH8" s="255"/>
      <c r="AI8" s="255"/>
      <c r="AJ8" s="255"/>
      <c r="AK8" s="255"/>
      <c r="AL8" s="255"/>
      <c r="AM8" s="255"/>
      <c r="AN8" s="255"/>
      <c r="AO8" s="255"/>
      <c r="AP8" s="255"/>
      <c r="AQ8" s="255"/>
      <c r="AR8" s="255"/>
      <c r="AS8" s="255"/>
      <c r="AT8" s="255"/>
      <c r="AU8" s="257"/>
      <c r="AV8" s="257"/>
      <c r="AW8" s="1368">
        <v>60</v>
      </c>
      <c r="AX8" s="266">
        <v>50</v>
      </c>
      <c r="AY8" s="256">
        <f>SUM(E8:AV8)</f>
        <v>298</v>
      </c>
      <c r="AZ8" s="266">
        <f>SUM(AW8:AY8)</f>
        <v>408</v>
      </c>
      <c r="BA8" s="1347" t="s">
        <v>7</v>
      </c>
      <c r="BB8" s="10"/>
    </row>
    <row r="9" spans="3:54" x14ac:dyDescent="0.25">
      <c r="C9" s="1639">
        <f t="shared" si="0"/>
        <v>20</v>
      </c>
      <c r="D9" s="267" t="s">
        <v>8</v>
      </c>
      <c r="E9" s="265"/>
      <c r="F9" s="260"/>
      <c r="G9" s="255"/>
      <c r="H9" s="255"/>
      <c r="I9" s="255"/>
      <c r="J9" s="255"/>
      <c r="K9" s="255"/>
      <c r="L9" s="255"/>
      <c r="M9" s="255"/>
      <c r="N9" s="255"/>
      <c r="O9" s="255"/>
      <c r="P9" s="263"/>
      <c r="Q9" s="263"/>
      <c r="R9" s="263"/>
      <c r="S9" s="263"/>
      <c r="T9" s="263"/>
      <c r="U9" s="263"/>
      <c r="V9" s="263"/>
      <c r="W9" s="263"/>
      <c r="X9" s="1204"/>
      <c r="Y9" s="1207"/>
      <c r="Z9" s="504"/>
      <c r="AA9" s="263"/>
      <c r="AB9" s="263"/>
      <c r="AC9" s="263"/>
      <c r="AD9" s="255"/>
      <c r="AE9" s="257"/>
      <c r="AF9" s="255"/>
      <c r="AG9" s="255"/>
      <c r="AH9" s="255"/>
      <c r="AI9" s="255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7"/>
      <c r="AV9" s="257"/>
      <c r="AW9" s="1368"/>
      <c r="AX9" s="266"/>
      <c r="AY9" s="256">
        <f t="shared" ref="AY9:AY12" si="1">SUM(E9:AV9)</f>
        <v>0</v>
      </c>
      <c r="AZ9" s="266">
        <f t="shared" ref="AZ9" si="2">SUM(AW9:AY9)</f>
        <v>0</v>
      </c>
      <c r="BA9" s="545" t="s">
        <v>8</v>
      </c>
      <c r="BB9" s="10"/>
    </row>
    <row r="10" spans="3:54" x14ac:dyDescent="0.25">
      <c r="C10" s="1723">
        <f t="shared" si="0"/>
        <v>2</v>
      </c>
      <c r="D10" s="1724" t="s">
        <v>9</v>
      </c>
      <c r="E10" s="1725">
        <v>100</v>
      </c>
      <c r="F10" s="1726">
        <v>116</v>
      </c>
      <c r="G10" s="1727">
        <v>196</v>
      </c>
      <c r="H10" s="1727">
        <v>703</v>
      </c>
      <c r="I10" s="1727"/>
      <c r="J10" s="1727">
        <v>425</v>
      </c>
      <c r="K10" s="1727"/>
      <c r="L10" s="1727"/>
      <c r="M10" s="1727"/>
      <c r="N10" s="1727"/>
      <c r="O10" s="1727"/>
      <c r="P10" s="1728"/>
      <c r="Q10" s="1728"/>
      <c r="R10" s="1728"/>
      <c r="S10" s="1728"/>
      <c r="T10" s="1728"/>
      <c r="U10" s="1728"/>
      <c r="V10" s="1728"/>
      <c r="W10" s="1728"/>
      <c r="X10" s="1729"/>
      <c r="Y10" s="1730"/>
      <c r="Z10" s="1731"/>
      <c r="AA10" s="1728"/>
      <c r="AB10" s="1728"/>
      <c r="AC10" s="1728"/>
      <c r="AD10" s="1727"/>
      <c r="AE10" s="1732"/>
      <c r="AF10" s="1727"/>
      <c r="AG10" s="1727"/>
      <c r="AH10" s="1727"/>
      <c r="AI10" s="1727"/>
      <c r="AJ10" s="1727"/>
      <c r="AK10" s="1727"/>
      <c r="AL10" s="1727"/>
      <c r="AM10" s="1727"/>
      <c r="AN10" s="1727"/>
      <c r="AO10" s="1727"/>
      <c r="AP10" s="1727"/>
      <c r="AQ10" s="1727"/>
      <c r="AR10" s="1727"/>
      <c r="AS10" s="1727"/>
      <c r="AT10" s="1727"/>
      <c r="AU10" s="1732"/>
      <c r="AV10" s="1732"/>
      <c r="AW10" s="1733">
        <v>100</v>
      </c>
      <c r="AX10" s="1734">
        <v>180</v>
      </c>
      <c r="AY10" s="1735">
        <f>SUM(E10:AV10)</f>
        <v>1540</v>
      </c>
      <c r="AZ10" s="1734">
        <f>SUM(AW10:AY10)</f>
        <v>1820</v>
      </c>
      <c r="BA10" s="1736" t="s">
        <v>9</v>
      </c>
      <c r="BB10" s="10"/>
    </row>
    <row r="11" spans="3:54" x14ac:dyDescent="0.25">
      <c r="C11" s="1642">
        <f t="shared" si="0"/>
        <v>3</v>
      </c>
      <c r="D11" s="1334" t="s">
        <v>10</v>
      </c>
      <c r="E11" s="1335"/>
      <c r="F11" s="1336"/>
      <c r="G11" s="1337">
        <v>245</v>
      </c>
      <c r="H11" s="1337">
        <v>212</v>
      </c>
      <c r="I11" s="1337">
        <v>205</v>
      </c>
      <c r="J11" s="1337">
        <v>185</v>
      </c>
      <c r="K11" s="1337"/>
      <c r="L11" s="1337"/>
      <c r="M11" s="1337"/>
      <c r="N11" s="1337"/>
      <c r="O11" s="1337"/>
      <c r="P11" s="1338"/>
      <c r="Q11" s="1338"/>
      <c r="R11" s="1338"/>
      <c r="S11" s="1338"/>
      <c r="T11" s="1338"/>
      <c r="U11" s="1338"/>
      <c r="V11" s="1338"/>
      <c r="W11" s="1338"/>
      <c r="X11" s="1339"/>
      <c r="Y11" s="1340"/>
      <c r="Z11" s="1341"/>
      <c r="AA11" s="1338"/>
      <c r="AB11" s="1338"/>
      <c r="AC11" s="1338"/>
      <c r="AD11" s="1337"/>
      <c r="AE11" s="1342"/>
      <c r="AF11" s="1337"/>
      <c r="AG11" s="1337"/>
      <c r="AH11" s="1337"/>
      <c r="AI11" s="1337"/>
      <c r="AJ11" s="1337"/>
      <c r="AK11" s="1337"/>
      <c r="AL11" s="1337"/>
      <c r="AM11" s="1337"/>
      <c r="AN11" s="1337"/>
      <c r="AO11" s="1337"/>
      <c r="AP11" s="1337"/>
      <c r="AQ11" s="1337"/>
      <c r="AR11" s="1337"/>
      <c r="AS11" s="1337"/>
      <c r="AT11" s="1337"/>
      <c r="AU11" s="1342"/>
      <c r="AV11" s="1342"/>
      <c r="AW11" s="1371">
        <v>30</v>
      </c>
      <c r="AX11" s="1343">
        <v>120</v>
      </c>
      <c r="AY11" s="1344">
        <f t="shared" si="1"/>
        <v>847</v>
      </c>
      <c r="AZ11" s="1343">
        <f>SUM(AW11:AY11)</f>
        <v>997</v>
      </c>
      <c r="BA11" s="1345" t="s">
        <v>10</v>
      </c>
      <c r="BB11" s="10"/>
    </row>
    <row r="12" spans="3:54" x14ac:dyDescent="0.25">
      <c r="C12" s="1751">
        <f t="shared" si="0"/>
        <v>6</v>
      </c>
      <c r="D12" s="1752" t="s">
        <v>11</v>
      </c>
      <c r="E12" s="1753"/>
      <c r="F12" s="1754"/>
      <c r="G12" s="1755">
        <v>214</v>
      </c>
      <c r="H12" s="1755">
        <v>482</v>
      </c>
      <c r="I12" s="1755"/>
      <c r="J12" s="1755"/>
      <c r="K12" s="1755"/>
      <c r="L12" s="1755"/>
      <c r="M12" s="1755"/>
      <c r="N12" s="1755"/>
      <c r="O12" s="1755"/>
      <c r="P12" s="1756"/>
      <c r="Q12" s="1756"/>
      <c r="R12" s="1756"/>
      <c r="S12" s="1756"/>
      <c r="T12" s="1756"/>
      <c r="U12" s="1756"/>
      <c r="V12" s="1756"/>
      <c r="W12" s="1756"/>
      <c r="X12" s="1757"/>
      <c r="Y12" s="1758"/>
      <c r="Z12" s="1759"/>
      <c r="AA12" s="1756"/>
      <c r="AB12" s="1756"/>
      <c r="AC12" s="1756"/>
      <c r="AD12" s="1755"/>
      <c r="AE12" s="1760"/>
      <c r="AF12" s="1755"/>
      <c r="AG12" s="1755"/>
      <c r="AH12" s="1755"/>
      <c r="AI12" s="1755"/>
      <c r="AJ12" s="1755"/>
      <c r="AK12" s="1755"/>
      <c r="AL12" s="1755"/>
      <c r="AM12" s="1755"/>
      <c r="AN12" s="1755"/>
      <c r="AO12" s="1755"/>
      <c r="AP12" s="1755"/>
      <c r="AQ12" s="1755"/>
      <c r="AR12" s="1755"/>
      <c r="AS12" s="1755"/>
      <c r="AT12" s="1755"/>
      <c r="AU12" s="1760"/>
      <c r="AV12" s="1760"/>
      <c r="AW12" s="1761">
        <v>90</v>
      </c>
      <c r="AX12" s="1762">
        <v>110</v>
      </c>
      <c r="AY12" s="1763">
        <f t="shared" si="1"/>
        <v>696</v>
      </c>
      <c r="AZ12" s="1762">
        <f>SUM(AW12:AY12)</f>
        <v>896</v>
      </c>
      <c r="BA12" s="1764" t="s">
        <v>11</v>
      </c>
      <c r="BB12" s="10"/>
    </row>
    <row r="13" spans="3:54" x14ac:dyDescent="0.25">
      <c r="C13" s="1640">
        <f t="shared" si="0"/>
        <v>1</v>
      </c>
      <c r="D13" s="146" t="s">
        <v>12</v>
      </c>
      <c r="E13" s="396">
        <v>126</v>
      </c>
      <c r="F13" s="397">
        <v>118</v>
      </c>
      <c r="G13" s="398">
        <v>452</v>
      </c>
      <c r="H13" s="398">
        <v>462</v>
      </c>
      <c r="I13" s="398">
        <v>620</v>
      </c>
      <c r="J13" s="398">
        <v>85</v>
      </c>
      <c r="K13" s="398"/>
      <c r="L13" s="398"/>
      <c r="M13" s="398"/>
      <c r="N13" s="398"/>
      <c r="O13" s="398"/>
      <c r="P13" s="278"/>
      <c r="Q13" s="278"/>
      <c r="R13" s="278"/>
      <c r="S13" s="278"/>
      <c r="T13" s="278"/>
      <c r="U13" s="278"/>
      <c r="V13" s="278"/>
      <c r="W13" s="278"/>
      <c r="X13" s="1205"/>
      <c r="Y13" s="1208"/>
      <c r="Z13" s="505"/>
      <c r="AA13" s="278"/>
      <c r="AB13" s="278"/>
      <c r="AC13" s="278"/>
      <c r="AD13" s="398"/>
      <c r="AE13" s="399"/>
      <c r="AF13" s="398"/>
      <c r="AG13" s="398"/>
      <c r="AH13" s="398"/>
      <c r="AI13" s="398"/>
      <c r="AJ13" s="398"/>
      <c r="AK13" s="398"/>
      <c r="AL13" s="398"/>
      <c r="AM13" s="398"/>
      <c r="AN13" s="398"/>
      <c r="AO13" s="398"/>
      <c r="AP13" s="398"/>
      <c r="AQ13" s="398"/>
      <c r="AR13" s="398"/>
      <c r="AS13" s="398"/>
      <c r="AT13" s="398"/>
      <c r="AU13" s="399"/>
      <c r="AV13" s="399"/>
      <c r="AW13" s="1369">
        <v>50</v>
      </c>
      <c r="AX13" s="305">
        <v>200</v>
      </c>
      <c r="AY13" s="400">
        <f>SUM(E13:AV13)</f>
        <v>1863</v>
      </c>
      <c r="AZ13" s="305">
        <f t="shared" ref="AZ13:AZ33" si="3">SUM(AW13:AY13)</f>
        <v>2113</v>
      </c>
      <c r="BA13" s="546" t="s">
        <v>12</v>
      </c>
      <c r="BB13" s="10"/>
    </row>
    <row r="14" spans="3:54" ht="16.5" customHeight="1" x14ac:dyDescent="0.25">
      <c r="C14" s="1639">
        <f t="shared" si="0"/>
        <v>16</v>
      </c>
      <c r="D14" s="264" t="s">
        <v>657</v>
      </c>
      <c r="E14" s="265">
        <v>45</v>
      </c>
      <c r="F14" s="260">
        <v>58</v>
      </c>
      <c r="G14" s="255"/>
      <c r="H14" s="255"/>
      <c r="I14" s="255"/>
      <c r="J14" s="255"/>
      <c r="K14" s="255"/>
      <c r="L14" s="255"/>
      <c r="M14" s="255"/>
      <c r="N14" s="255"/>
      <c r="O14" s="255"/>
      <c r="P14" s="263"/>
      <c r="Q14" s="263"/>
      <c r="R14" s="263"/>
      <c r="S14" s="263"/>
      <c r="T14" s="263"/>
      <c r="U14" s="263"/>
      <c r="V14" s="263"/>
      <c r="W14" s="263"/>
      <c r="X14" s="1204"/>
      <c r="Y14" s="1207"/>
      <c r="Z14" s="504"/>
      <c r="AA14" s="263"/>
      <c r="AB14" s="263"/>
      <c r="AC14" s="263"/>
      <c r="AD14" s="255"/>
      <c r="AE14" s="257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/>
      <c r="AP14" s="255"/>
      <c r="AQ14" s="255"/>
      <c r="AR14" s="255"/>
      <c r="AS14" s="255"/>
      <c r="AT14" s="255"/>
      <c r="AU14" s="257"/>
      <c r="AV14" s="257"/>
      <c r="AW14" s="1368"/>
      <c r="AX14" s="266">
        <v>30</v>
      </c>
      <c r="AY14" s="256">
        <f t="shared" ref="AY14:AY15" si="4">SUM(E14:AV14)</f>
        <v>103</v>
      </c>
      <c r="AZ14" s="266">
        <f t="shared" si="3"/>
        <v>133</v>
      </c>
      <c r="BA14" s="270" t="s">
        <v>657</v>
      </c>
      <c r="BB14" s="10"/>
    </row>
    <row r="15" spans="3:54" x14ac:dyDescent="0.25">
      <c r="C15" s="1639">
        <f t="shared" si="0"/>
        <v>20</v>
      </c>
      <c r="D15" s="264" t="s">
        <v>519</v>
      </c>
      <c r="E15" s="265"/>
      <c r="F15" s="260"/>
      <c r="G15" s="255"/>
      <c r="H15" s="255"/>
      <c r="I15" s="255"/>
      <c r="J15" s="255"/>
      <c r="K15" s="255"/>
      <c r="L15" s="255"/>
      <c r="M15" s="255"/>
      <c r="N15" s="255"/>
      <c r="O15" s="255"/>
      <c r="P15" s="263"/>
      <c r="Q15" s="263"/>
      <c r="R15" s="263"/>
      <c r="S15" s="263"/>
      <c r="T15" s="263"/>
      <c r="U15" s="263"/>
      <c r="V15" s="263"/>
      <c r="W15" s="263"/>
      <c r="X15" s="1204"/>
      <c r="Y15" s="1207"/>
      <c r="Z15" s="504"/>
      <c r="AA15" s="263"/>
      <c r="AB15" s="263"/>
      <c r="AC15" s="263"/>
      <c r="AD15" s="255"/>
      <c r="AE15" s="257"/>
      <c r="AF15" s="255"/>
      <c r="AG15" s="255"/>
      <c r="AH15" s="255"/>
      <c r="AI15" s="255"/>
      <c r="AJ15" s="255"/>
      <c r="AK15" s="255"/>
      <c r="AL15" s="255"/>
      <c r="AM15" s="255"/>
      <c r="AN15" s="255"/>
      <c r="AO15" s="255"/>
      <c r="AP15" s="255"/>
      <c r="AQ15" s="255"/>
      <c r="AR15" s="255"/>
      <c r="AS15" s="255"/>
      <c r="AT15" s="255"/>
      <c r="AU15" s="257"/>
      <c r="AV15" s="257"/>
      <c r="AW15" s="1368"/>
      <c r="AX15" s="266"/>
      <c r="AY15" s="256">
        <f t="shared" si="4"/>
        <v>0</v>
      </c>
      <c r="AZ15" s="266">
        <f t="shared" si="3"/>
        <v>0</v>
      </c>
      <c r="BA15" s="270" t="s">
        <v>519</v>
      </c>
      <c r="BB15" s="10"/>
    </row>
    <row r="16" spans="3:54" x14ac:dyDescent="0.25">
      <c r="C16" s="1639">
        <f t="shared" si="0"/>
        <v>7</v>
      </c>
      <c r="D16" s="264" t="s">
        <v>14</v>
      </c>
      <c r="E16" s="265">
        <v>30</v>
      </c>
      <c r="F16" s="260">
        <v>75</v>
      </c>
      <c r="G16" s="255">
        <v>405</v>
      </c>
      <c r="H16" s="255"/>
      <c r="I16" s="255"/>
      <c r="J16" s="255">
        <v>200</v>
      </c>
      <c r="K16" s="255"/>
      <c r="L16" s="255"/>
      <c r="M16" s="255"/>
      <c r="N16" s="255"/>
      <c r="O16" s="255"/>
      <c r="P16" s="263"/>
      <c r="Q16" s="263"/>
      <c r="R16" s="263"/>
      <c r="S16" s="263"/>
      <c r="T16" s="263"/>
      <c r="U16" s="263"/>
      <c r="V16" s="263"/>
      <c r="W16" s="263"/>
      <c r="X16" s="1204"/>
      <c r="Y16" s="1207"/>
      <c r="Z16" s="504"/>
      <c r="AA16" s="263"/>
      <c r="AB16" s="263"/>
      <c r="AC16" s="263"/>
      <c r="AD16" s="255"/>
      <c r="AE16" s="257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7"/>
      <c r="AV16" s="257"/>
      <c r="AW16" s="1368"/>
      <c r="AX16" s="266">
        <v>60</v>
      </c>
      <c r="AY16" s="256">
        <f>SUM(E16:AV16)</f>
        <v>710</v>
      </c>
      <c r="AZ16" s="266">
        <f t="shared" si="3"/>
        <v>770</v>
      </c>
      <c r="BA16" s="270" t="s">
        <v>14</v>
      </c>
      <c r="BB16" s="10"/>
    </row>
    <row r="17" spans="3:54" x14ac:dyDescent="0.25">
      <c r="C17" s="1639">
        <f t="shared" si="0"/>
        <v>20</v>
      </c>
      <c r="D17" s="268" t="s">
        <v>15</v>
      </c>
      <c r="E17" s="265"/>
      <c r="F17" s="260"/>
      <c r="G17" s="255"/>
      <c r="H17" s="255"/>
      <c r="I17" s="255"/>
      <c r="J17" s="255"/>
      <c r="K17" s="255"/>
      <c r="L17" s="255"/>
      <c r="M17" s="255"/>
      <c r="N17" s="255"/>
      <c r="O17" s="255"/>
      <c r="P17" s="263"/>
      <c r="Q17" s="263"/>
      <c r="R17" s="263"/>
      <c r="S17" s="263"/>
      <c r="T17" s="263"/>
      <c r="U17" s="263"/>
      <c r="V17" s="263"/>
      <c r="W17" s="263"/>
      <c r="X17" s="1204"/>
      <c r="Y17" s="1207"/>
      <c r="Z17" s="504"/>
      <c r="AA17" s="263"/>
      <c r="AB17" s="263"/>
      <c r="AC17" s="263"/>
      <c r="AD17" s="255"/>
      <c r="AE17" s="257"/>
      <c r="AF17" s="255"/>
      <c r="AG17" s="255"/>
      <c r="AH17" s="255"/>
      <c r="AI17" s="255"/>
      <c r="AJ17" s="255"/>
      <c r="AK17" s="255"/>
      <c r="AL17" s="255"/>
      <c r="AM17" s="255"/>
      <c r="AN17" s="255"/>
      <c r="AO17" s="255"/>
      <c r="AP17" s="255"/>
      <c r="AQ17" s="255"/>
      <c r="AR17" s="255"/>
      <c r="AS17" s="255"/>
      <c r="AT17" s="255"/>
      <c r="AU17" s="257"/>
      <c r="AV17" s="257"/>
      <c r="AW17" s="1368"/>
      <c r="AX17" s="266"/>
      <c r="AY17" s="256">
        <f t="shared" ref="AY17:AY20" si="5">SUM(E17:AV17)</f>
        <v>0</v>
      </c>
      <c r="AZ17" s="266">
        <f t="shared" si="3"/>
        <v>0</v>
      </c>
      <c r="BA17" s="547" t="s">
        <v>15</v>
      </c>
      <c r="BB17" s="10"/>
    </row>
    <row r="18" spans="3:54" x14ac:dyDescent="0.25">
      <c r="C18" s="1639">
        <f t="shared" si="0"/>
        <v>9</v>
      </c>
      <c r="D18" s="264" t="s">
        <v>94</v>
      </c>
      <c r="E18" s="265"/>
      <c r="F18" s="260"/>
      <c r="G18" s="255">
        <v>95</v>
      </c>
      <c r="H18" s="255">
        <v>190</v>
      </c>
      <c r="I18" s="255"/>
      <c r="J18" s="255">
        <v>115</v>
      </c>
      <c r="K18" s="255"/>
      <c r="L18" s="255"/>
      <c r="M18" s="255"/>
      <c r="N18" s="255"/>
      <c r="O18" s="255"/>
      <c r="P18" s="263"/>
      <c r="Q18" s="263"/>
      <c r="R18" s="263"/>
      <c r="S18" s="263"/>
      <c r="T18" s="263"/>
      <c r="U18" s="263"/>
      <c r="V18" s="263"/>
      <c r="W18" s="263"/>
      <c r="X18" s="1204"/>
      <c r="Y18" s="1207"/>
      <c r="Z18" s="504"/>
      <c r="AA18" s="263"/>
      <c r="AB18" s="263"/>
      <c r="AC18" s="263"/>
      <c r="AD18" s="255"/>
      <c r="AE18" s="257"/>
      <c r="AF18" s="255"/>
      <c r="AG18" s="255"/>
      <c r="AH18" s="255"/>
      <c r="AI18" s="255"/>
      <c r="AJ18" s="255"/>
      <c r="AK18" s="255"/>
      <c r="AL18" s="255"/>
      <c r="AM18" s="255"/>
      <c r="AN18" s="255"/>
      <c r="AO18" s="255"/>
      <c r="AP18" s="255"/>
      <c r="AQ18" s="255"/>
      <c r="AR18" s="255"/>
      <c r="AS18" s="255"/>
      <c r="AT18" s="255"/>
      <c r="AU18" s="257"/>
      <c r="AV18" s="257"/>
      <c r="AW18" s="1368"/>
      <c r="AX18" s="266">
        <v>50</v>
      </c>
      <c r="AY18" s="256">
        <f t="shared" si="5"/>
        <v>400</v>
      </c>
      <c r="AZ18" s="266">
        <f t="shared" si="3"/>
        <v>450</v>
      </c>
      <c r="BA18" s="270" t="s">
        <v>94</v>
      </c>
      <c r="BB18" s="10"/>
    </row>
    <row r="19" spans="3:54" x14ac:dyDescent="0.25">
      <c r="C19" s="1639">
        <f t="shared" si="0"/>
        <v>11</v>
      </c>
      <c r="D19" s="440" t="s">
        <v>472</v>
      </c>
      <c r="E19" s="265">
        <v>119</v>
      </c>
      <c r="F19" s="260">
        <v>149</v>
      </c>
      <c r="G19" s="255"/>
      <c r="H19" s="255"/>
      <c r="I19" s="255"/>
      <c r="J19" s="255"/>
      <c r="K19" s="255"/>
      <c r="L19" s="255"/>
      <c r="M19" s="255"/>
      <c r="N19" s="255"/>
      <c r="O19" s="255"/>
      <c r="P19" s="263"/>
      <c r="Q19" s="263"/>
      <c r="R19" s="263"/>
      <c r="S19" s="263"/>
      <c r="T19" s="263"/>
      <c r="U19" s="263"/>
      <c r="V19" s="263"/>
      <c r="W19" s="263"/>
      <c r="X19" s="1204"/>
      <c r="Y19" s="1207"/>
      <c r="Z19" s="504"/>
      <c r="AA19" s="263"/>
      <c r="AB19" s="263"/>
      <c r="AC19" s="263"/>
      <c r="AD19" s="255"/>
      <c r="AE19" s="257"/>
      <c r="AF19" s="255"/>
      <c r="AG19" s="255"/>
      <c r="AH19" s="255"/>
      <c r="AI19" s="255"/>
      <c r="AJ19" s="255"/>
      <c r="AK19" s="255"/>
      <c r="AL19" s="255"/>
      <c r="AM19" s="255"/>
      <c r="AN19" s="255"/>
      <c r="AO19" s="255"/>
      <c r="AP19" s="255"/>
      <c r="AQ19" s="255"/>
      <c r="AR19" s="255"/>
      <c r="AS19" s="255"/>
      <c r="AT19" s="255"/>
      <c r="AU19" s="257"/>
      <c r="AV19" s="257"/>
      <c r="AW19" s="1368"/>
      <c r="AX19" s="266">
        <v>60</v>
      </c>
      <c r="AY19" s="256">
        <f t="shared" si="5"/>
        <v>268</v>
      </c>
      <c r="AZ19" s="266">
        <f t="shared" si="3"/>
        <v>328</v>
      </c>
      <c r="BA19" s="548" t="s">
        <v>472</v>
      </c>
      <c r="BB19" s="10"/>
    </row>
    <row r="20" spans="3:54" x14ac:dyDescent="0.25">
      <c r="C20" s="1639">
        <f t="shared" si="0"/>
        <v>19</v>
      </c>
      <c r="D20" s="1167" t="s">
        <v>877</v>
      </c>
      <c r="E20" s="265"/>
      <c r="F20" s="260"/>
      <c r="G20" s="255"/>
      <c r="H20" s="255"/>
      <c r="I20" s="255"/>
      <c r="J20" s="255"/>
      <c r="K20" s="255"/>
      <c r="L20" s="255"/>
      <c r="M20" s="255"/>
      <c r="N20" s="255"/>
      <c r="O20" s="255"/>
      <c r="P20" s="263"/>
      <c r="Q20" s="263"/>
      <c r="R20" s="263"/>
      <c r="S20" s="263"/>
      <c r="T20" s="263"/>
      <c r="U20" s="263"/>
      <c r="V20" s="263"/>
      <c r="W20" s="263"/>
      <c r="X20" s="1204"/>
      <c r="Y20" s="1207"/>
      <c r="Z20" s="504"/>
      <c r="AA20" s="263"/>
      <c r="AB20" s="263"/>
      <c r="AC20" s="263"/>
      <c r="AD20" s="255"/>
      <c r="AE20" s="257"/>
      <c r="AF20" s="255"/>
      <c r="AG20" s="255"/>
      <c r="AH20" s="255"/>
      <c r="AI20" s="255"/>
      <c r="AJ20" s="255"/>
      <c r="AK20" s="255"/>
      <c r="AL20" s="255"/>
      <c r="AM20" s="255"/>
      <c r="AN20" s="255"/>
      <c r="AO20" s="255"/>
      <c r="AP20" s="255"/>
      <c r="AQ20" s="255"/>
      <c r="AR20" s="255"/>
      <c r="AS20" s="255"/>
      <c r="AT20" s="255"/>
      <c r="AU20" s="257"/>
      <c r="AV20" s="257"/>
      <c r="AW20" s="1368">
        <v>20</v>
      </c>
      <c r="AX20" s="266"/>
      <c r="AY20" s="256">
        <f t="shared" si="5"/>
        <v>0</v>
      </c>
      <c r="AZ20" s="266">
        <f t="shared" si="3"/>
        <v>20</v>
      </c>
      <c r="BA20" s="1168" t="s">
        <v>877</v>
      </c>
      <c r="BB20" s="10"/>
    </row>
    <row r="21" spans="3:54" x14ac:dyDescent="0.25">
      <c r="C21" s="1641">
        <f t="shared" si="0"/>
        <v>5</v>
      </c>
      <c r="D21" s="1348" t="s">
        <v>385</v>
      </c>
      <c r="E21" s="1349">
        <v>171</v>
      </c>
      <c r="F21" s="1350">
        <v>114</v>
      </c>
      <c r="G21" s="1351">
        <v>243</v>
      </c>
      <c r="H21" s="1351"/>
      <c r="I21" s="1351">
        <v>270</v>
      </c>
      <c r="J21" s="1351"/>
      <c r="K21" s="1351"/>
      <c r="L21" s="1351"/>
      <c r="M21" s="1351"/>
      <c r="N21" s="1351"/>
      <c r="O21" s="1351"/>
      <c r="P21" s="1352"/>
      <c r="Q21" s="1352"/>
      <c r="R21" s="1352"/>
      <c r="S21" s="1352"/>
      <c r="T21" s="1352"/>
      <c r="U21" s="1352"/>
      <c r="V21" s="1352"/>
      <c r="W21" s="1352"/>
      <c r="X21" s="1353"/>
      <c r="Y21" s="1354"/>
      <c r="Z21" s="1355"/>
      <c r="AA21" s="1352"/>
      <c r="AB21" s="1352"/>
      <c r="AC21" s="1352"/>
      <c r="AD21" s="1351"/>
      <c r="AE21" s="1356"/>
      <c r="AF21" s="1351"/>
      <c r="AG21" s="1351"/>
      <c r="AH21" s="1351"/>
      <c r="AI21" s="1351"/>
      <c r="AJ21" s="1351"/>
      <c r="AK21" s="1351"/>
      <c r="AL21" s="1351"/>
      <c r="AM21" s="1351"/>
      <c r="AN21" s="1351"/>
      <c r="AO21" s="1351"/>
      <c r="AP21" s="1351"/>
      <c r="AQ21" s="1351"/>
      <c r="AR21" s="1351"/>
      <c r="AS21" s="1351"/>
      <c r="AT21" s="1351"/>
      <c r="AU21" s="1356"/>
      <c r="AV21" s="1356"/>
      <c r="AW21" s="1370"/>
      <c r="AX21" s="1357">
        <v>140</v>
      </c>
      <c r="AY21" s="1358">
        <f>SUM(E21:AV21)</f>
        <v>798</v>
      </c>
      <c r="AZ21" s="1447">
        <f t="shared" si="3"/>
        <v>938</v>
      </c>
      <c r="BA21" s="1359" t="s">
        <v>385</v>
      </c>
      <c r="BB21" s="10"/>
    </row>
    <row r="22" spans="3:54" ht="21" customHeight="1" x14ac:dyDescent="0.25">
      <c r="C22" s="1639">
        <f t="shared" si="0"/>
        <v>8</v>
      </c>
      <c r="D22" s="264" t="s">
        <v>490</v>
      </c>
      <c r="E22" s="265">
        <v>138</v>
      </c>
      <c r="F22" s="260">
        <v>138</v>
      </c>
      <c r="G22" s="255">
        <v>159</v>
      </c>
      <c r="H22" s="255"/>
      <c r="I22" s="255"/>
      <c r="J22" s="255">
        <v>135</v>
      </c>
      <c r="K22" s="255"/>
      <c r="L22" s="255"/>
      <c r="M22" s="255"/>
      <c r="N22" s="255"/>
      <c r="O22" s="255"/>
      <c r="P22" s="263"/>
      <c r="Q22" s="263"/>
      <c r="R22" s="263"/>
      <c r="S22" s="263"/>
      <c r="T22" s="263"/>
      <c r="U22" s="263"/>
      <c r="V22" s="263"/>
      <c r="W22" s="263"/>
      <c r="X22" s="1204"/>
      <c r="Y22" s="1207"/>
      <c r="Z22" s="504"/>
      <c r="AA22" s="263"/>
      <c r="AB22" s="263"/>
      <c r="AC22" s="263"/>
      <c r="AD22" s="255"/>
      <c r="AE22" s="257"/>
      <c r="AF22" s="255"/>
      <c r="AG22" s="255"/>
      <c r="AH22" s="255"/>
      <c r="AI22" s="255"/>
      <c r="AJ22" s="255"/>
      <c r="AK22" s="255"/>
      <c r="AL22" s="255"/>
      <c r="AM22" s="255"/>
      <c r="AN22" s="255"/>
      <c r="AO22" s="255"/>
      <c r="AP22" s="255"/>
      <c r="AQ22" s="255"/>
      <c r="AR22" s="255"/>
      <c r="AS22" s="255"/>
      <c r="AT22" s="255"/>
      <c r="AU22" s="257"/>
      <c r="AV22" s="257"/>
      <c r="AW22" s="1368">
        <v>80</v>
      </c>
      <c r="AX22" s="266">
        <v>70</v>
      </c>
      <c r="AY22" s="256">
        <f>SUM(E22:AV22)</f>
        <v>570</v>
      </c>
      <c r="AZ22" s="266">
        <f t="shared" si="3"/>
        <v>720</v>
      </c>
      <c r="BA22" s="270" t="s">
        <v>490</v>
      </c>
      <c r="BB22" s="10"/>
    </row>
    <row r="23" spans="3:54" x14ac:dyDescent="0.25">
      <c r="C23" s="1639">
        <f t="shared" si="0"/>
        <v>18</v>
      </c>
      <c r="D23" s="269" t="s">
        <v>764</v>
      </c>
      <c r="E23" s="265"/>
      <c r="F23" s="260"/>
      <c r="G23" s="255"/>
      <c r="H23" s="255"/>
      <c r="I23" s="255"/>
      <c r="J23" s="255"/>
      <c r="K23" s="255"/>
      <c r="L23" s="255"/>
      <c r="M23" s="255"/>
      <c r="N23" s="255"/>
      <c r="O23" s="255"/>
      <c r="P23" s="263"/>
      <c r="Q23" s="263"/>
      <c r="R23" s="263"/>
      <c r="S23" s="263"/>
      <c r="T23" s="263"/>
      <c r="U23" s="263"/>
      <c r="V23" s="263"/>
      <c r="W23" s="263"/>
      <c r="X23" s="1204"/>
      <c r="Y23" s="1207"/>
      <c r="Z23" s="504"/>
      <c r="AA23" s="263"/>
      <c r="AB23" s="263"/>
      <c r="AC23" s="263"/>
      <c r="AD23" s="255"/>
      <c r="AE23" s="257"/>
      <c r="AF23" s="255"/>
      <c r="AG23" s="255"/>
      <c r="AH23" s="255"/>
      <c r="AI23" s="255"/>
      <c r="AJ23" s="255"/>
      <c r="AK23" s="255"/>
      <c r="AL23" s="255"/>
      <c r="AM23" s="255"/>
      <c r="AN23" s="255"/>
      <c r="AO23" s="255"/>
      <c r="AP23" s="255"/>
      <c r="AQ23" s="255"/>
      <c r="AR23" s="255"/>
      <c r="AS23" s="255"/>
      <c r="AT23" s="255"/>
      <c r="AU23" s="257"/>
      <c r="AV23" s="257"/>
      <c r="AW23" s="1368">
        <v>40</v>
      </c>
      <c r="AX23" s="266"/>
      <c r="AY23" s="256">
        <f t="shared" ref="AY23:AY32" si="6">SUM(E23:AV23)</f>
        <v>0</v>
      </c>
      <c r="AZ23" s="266">
        <f t="shared" si="3"/>
        <v>40</v>
      </c>
      <c r="BA23" s="549" t="s">
        <v>764</v>
      </c>
      <c r="BB23" s="10"/>
    </row>
    <row r="24" spans="3:54" x14ac:dyDescent="0.25">
      <c r="C24" s="1639">
        <f t="shared" si="0"/>
        <v>20</v>
      </c>
      <c r="D24" s="264" t="s">
        <v>609</v>
      </c>
      <c r="E24" s="265"/>
      <c r="F24" s="260"/>
      <c r="G24" s="255"/>
      <c r="H24" s="255"/>
      <c r="I24" s="255"/>
      <c r="J24" s="255"/>
      <c r="K24" s="255"/>
      <c r="L24" s="255"/>
      <c r="M24" s="255"/>
      <c r="N24" s="255"/>
      <c r="O24" s="255"/>
      <c r="P24" s="263"/>
      <c r="Q24" s="263"/>
      <c r="R24" s="263"/>
      <c r="S24" s="263"/>
      <c r="T24" s="263"/>
      <c r="U24" s="263"/>
      <c r="V24" s="263"/>
      <c r="W24" s="263"/>
      <c r="X24" s="1204"/>
      <c r="Y24" s="1207"/>
      <c r="Z24" s="504"/>
      <c r="AA24" s="263"/>
      <c r="AB24" s="263"/>
      <c r="AC24" s="263"/>
      <c r="AD24" s="255"/>
      <c r="AE24" s="257"/>
      <c r="AF24" s="255"/>
      <c r="AG24" s="255"/>
      <c r="AH24" s="255"/>
      <c r="AI24" s="255"/>
      <c r="AJ24" s="255"/>
      <c r="AK24" s="255"/>
      <c r="AL24" s="255"/>
      <c r="AM24" s="255"/>
      <c r="AN24" s="255"/>
      <c r="AO24" s="255"/>
      <c r="AP24" s="255"/>
      <c r="AQ24" s="255"/>
      <c r="AR24" s="255"/>
      <c r="AS24" s="255"/>
      <c r="AT24" s="255"/>
      <c r="AU24" s="257"/>
      <c r="AV24" s="257"/>
      <c r="AW24" s="1368"/>
      <c r="AX24" s="266"/>
      <c r="AY24" s="256">
        <f t="shared" si="6"/>
        <v>0</v>
      </c>
      <c r="AZ24" s="266">
        <f t="shared" si="3"/>
        <v>0</v>
      </c>
      <c r="BA24" s="270" t="s">
        <v>609</v>
      </c>
      <c r="BB24" s="10"/>
    </row>
    <row r="25" spans="3:54" ht="18" customHeight="1" x14ac:dyDescent="0.25">
      <c r="C25" s="1639">
        <f t="shared" si="0"/>
        <v>12</v>
      </c>
      <c r="D25" s="264" t="s">
        <v>16</v>
      </c>
      <c r="E25" s="265"/>
      <c r="F25" s="260">
        <v>41</v>
      </c>
      <c r="G25" s="255">
        <v>68</v>
      </c>
      <c r="H25" s="255">
        <v>139</v>
      </c>
      <c r="I25" s="255"/>
      <c r="J25" s="255"/>
      <c r="K25" s="255"/>
      <c r="L25" s="255"/>
      <c r="M25" s="255"/>
      <c r="N25" s="255"/>
      <c r="O25" s="255"/>
      <c r="P25" s="263"/>
      <c r="Q25" s="263"/>
      <c r="R25" s="263"/>
      <c r="S25" s="263"/>
      <c r="T25" s="263"/>
      <c r="U25" s="263"/>
      <c r="V25" s="263"/>
      <c r="W25" s="263"/>
      <c r="X25" s="1204"/>
      <c r="Y25" s="1207"/>
      <c r="Z25" s="504"/>
      <c r="AA25" s="263"/>
      <c r="AB25" s="263"/>
      <c r="AC25" s="263"/>
      <c r="AD25" s="255"/>
      <c r="AE25" s="257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7"/>
      <c r="AV25" s="257"/>
      <c r="AW25" s="1368"/>
      <c r="AX25" s="266">
        <v>60</v>
      </c>
      <c r="AY25" s="256">
        <f t="shared" si="6"/>
        <v>248</v>
      </c>
      <c r="AZ25" s="266">
        <f t="shared" si="3"/>
        <v>308</v>
      </c>
      <c r="BA25" s="270" t="s">
        <v>16</v>
      </c>
      <c r="BB25" s="10"/>
    </row>
    <row r="26" spans="3:54" ht="39.75" hidden="1" customHeight="1" x14ac:dyDescent="0.25">
      <c r="C26" s="1639">
        <f t="shared" si="0"/>
        <v>20</v>
      </c>
      <c r="D26" s="264" t="s">
        <v>17</v>
      </c>
      <c r="E26" s="265"/>
      <c r="F26" s="260"/>
      <c r="G26" s="255"/>
      <c r="H26" s="255"/>
      <c r="I26" s="255"/>
      <c r="J26" s="255"/>
      <c r="K26" s="255"/>
      <c r="L26" s="255"/>
      <c r="M26" s="255"/>
      <c r="N26" s="255"/>
      <c r="O26" s="255"/>
      <c r="P26" s="263"/>
      <c r="Q26" s="263"/>
      <c r="R26" s="263"/>
      <c r="S26" s="263"/>
      <c r="T26" s="263"/>
      <c r="U26" s="263"/>
      <c r="V26" s="263"/>
      <c r="W26" s="263"/>
      <c r="X26" s="1204"/>
      <c r="Y26" s="1207"/>
      <c r="Z26" s="504"/>
      <c r="AA26" s="263"/>
      <c r="AB26" s="263"/>
      <c r="AC26" s="263"/>
      <c r="AD26" s="255"/>
      <c r="AE26" s="257"/>
      <c r="AF26" s="255"/>
      <c r="AG26" s="255"/>
      <c r="AH26" s="255"/>
      <c r="AI26" s="255"/>
      <c r="AJ26" s="255"/>
      <c r="AK26" s="255"/>
      <c r="AL26" s="255"/>
      <c r="AM26" s="255"/>
      <c r="AN26" s="255"/>
      <c r="AO26" s="255"/>
      <c r="AP26" s="255"/>
      <c r="AQ26" s="255"/>
      <c r="AR26" s="255"/>
      <c r="AS26" s="255"/>
      <c r="AT26" s="255"/>
      <c r="AU26" s="257"/>
      <c r="AV26" s="257"/>
      <c r="AW26" s="1368"/>
      <c r="AX26" s="266"/>
      <c r="AY26" s="256">
        <f t="shared" si="6"/>
        <v>0</v>
      </c>
      <c r="AZ26" s="266">
        <f t="shared" si="3"/>
        <v>0</v>
      </c>
      <c r="BA26" s="270" t="s">
        <v>17</v>
      </c>
      <c r="BB26" s="10"/>
    </row>
    <row r="27" spans="3:54" x14ac:dyDescent="0.25">
      <c r="C27" s="1639">
        <f t="shared" si="0"/>
        <v>20</v>
      </c>
      <c r="D27" s="264" t="s">
        <v>815</v>
      </c>
      <c r="E27" s="265"/>
      <c r="F27" s="260"/>
      <c r="G27" s="255"/>
      <c r="H27" s="255"/>
      <c r="I27" s="255"/>
      <c r="J27" s="255"/>
      <c r="K27" s="255"/>
      <c r="L27" s="255"/>
      <c r="M27" s="255"/>
      <c r="N27" s="255"/>
      <c r="O27" s="255"/>
      <c r="P27" s="263"/>
      <c r="Q27" s="263"/>
      <c r="R27" s="263"/>
      <c r="S27" s="263"/>
      <c r="T27" s="263"/>
      <c r="U27" s="263"/>
      <c r="V27" s="263"/>
      <c r="W27" s="263"/>
      <c r="X27" s="1204"/>
      <c r="Y27" s="1207"/>
      <c r="Z27" s="504"/>
      <c r="AA27" s="263"/>
      <c r="AB27" s="263"/>
      <c r="AC27" s="263"/>
      <c r="AD27" s="255"/>
      <c r="AE27" s="257"/>
      <c r="AF27" s="255"/>
      <c r="AG27" s="255"/>
      <c r="AH27" s="255"/>
      <c r="AI27" s="255"/>
      <c r="AJ27" s="255"/>
      <c r="AK27" s="255"/>
      <c r="AL27" s="255"/>
      <c r="AM27" s="255"/>
      <c r="AN27" s="255"/>
      <c r="AO27" s="255"/>
      <c r="AP27" s="255"/>
      <c r="AQ27" s="255"/>
      <c r="AR27" s="255"/>
      <c r="AS27" s="255"/>
      <c r="AT27" s="255"/>
      <c r="AU27" s="257"/>
      <c r="AV27" s="257"/>
      <c r="AW27" s="1368"/>
      <c r="AX27" s="266"/>
      <c r="AY27" s="256">
        <f t="shared" si="6"/>
        <v>0</v>
      </c>
      <c r="AZ27" s="266">
        <f t="shared" si="3"/>
        <v>0</v>
      </c>
      <c r="BA27" s="270" t="s">
        <v>815</v>
      </c>
      <c r="BB27" s="10"/>
    </row>
    <row r="28" spans="3:54" x14ac:dyDescent="0.25">
      <c r="C28" s="1639">
        <f t="shared" si="0"/>
        <v>15</v>
      </c>
      <c r="D28" s="264" t="s">
        <v>922</v>
      </c>
      <c r="E28" s="265"/>
      <c r="F28" s="260"/>
      <c r="G28" s="255">
        <v>35</v>
      </c>
      <c r="H28" s="255"/>
      <c r="I28" s="255"/>
      <c r="J28" s="255">
        <v>100</v>
      </c>
      <c r="K28" s="255"/>
      <c r="L28" s="255"/>
      <c r="M28" s="255"/>
      <c r="N28" s="255"/>
      <c r="O28" s="255"/>
      <c r="P28" s="263"/>
      <c r="Q28" s="263"/>
      <c r="R28" s="263"/>
      <c r="S28" s="263"/>
      <c r="T28" s="263"/>
      <c r="U28" s="263"/>
      <c r="V28" s="263"/>
      <c r="W28" s="263"/>
      <c r="X28" s="1204"/>
      <c r="Y28" s="1207"/>
      <c r="Z28" s="504"/>
      <c r="AA28" s="263"/>
      <c r="AB28" s="263"/>
      <c r="AC28" s="263"/>
      <c r="AD28" s="255"/>
      <c r="AE28" s="257"/>
      <c r="AF28" s="255"/>
      <c r="AG28" s="255"/>
      <c r="AH28" s="255"/>
      <c r="AI28" s="255"/>
      <c r="AJ28" s="255"/>
      <c r="AK28" s="255"/>
      <c r="AL28" s="255"/>
      <c r="AM28" s="255"/>
      <c r="AN28" s="255"/>
      <c r="AO28" s="255"/>
      <c r="AP28" s="255"/>
      <c r="AQ28" s="255"/>
      <c r="AR28" s="255"/>
      <c r="AS28" s="255"/>
      <c r="AT28" s="255"/>
      <c r="AU28" s="257"/>
      <c r="AV28" s="257"/>
      <c r="AW28" s="1368"/>
      <c r="AX28" s="266">
        <v>30</v>
      </c>
      <c r="AY28" s="256">
        <f t="shared" si="6"/>
        <v>135</v>
      </c>
      <c r="AZ28" s="266">
        <f t="shared" si="3"/>
        <v>165</v>
      </c>
      <c r="BA28" s="270" t="s">
        <v>922</v>
      </c>
      <c r="BB28" s="10"/>
    </row>
    <row r="29" spans="3:54" x14ac:dyDescent="0.25">
      <c r="C29" s="1639">
        <f t="shared" si="0"/>
        <v>13</v>
      </c>
      <c r="D29" s="264" t="s">
        <v>491</v>
      </c>
      <c r="E29" s="265"/>
      <c r="F29" s="260">
        <v>138</v>
      </c>
      <c r="G29" s="255">
        <v>122</v>
      </c>
      <c r="H29" s="255"/>
      <c r="I29" s="255"/>
      <c r="J29" s="255"/>
      <c r="K29" s="255"/>
      <c r="L29" s="255"/>
      <c r="M29" s="255"/>
      <c r="N29" s="255"/>
      <c r="O29" s="255"/>
      <c r="P29" s="263"/>
      <c r="Q29" s="263"/>
      <c r="R29" s="263"/>
      <c r="S29" s="263"/>
      <c r="T29" s="263"/>
      <c r="U29" s="263"/>
      <c r="V29" s="263"/>
      <c r="W29" s="263"/>
      <c r="X29" s="1204"/>
      <c r="Y29" s="1207"/>
      <c r="Z29" s="504"/>
      <c r="AA29" s="263"/>
      <c r="AB29" s="263"/>
      <c r="AC29" s="263"/>
      <c r="AD29" s="255"/>
      <c r="AE29" s="257"/>
      <c r="AF29" s="255"/>
      <c r="AG29" s="255"/>
      <c r="AH29" s="255"/>
      <c r="AI29" s="255"/>
      <c r="AJ29" s="255"/>
      <c r="AK29" s="255"/>
      <c r="AL29" s="255"/>
      <c r="AM29" s="255"/>
      <c r="AN29" s="10"/>
      <c r="AO29" s="255"/>
      <c r="AP29" s="255"/>
      <c r="AQ29" s="255"/>
      <c r="AR29" s="255"/>
      <c r="AS29" s="255"/>
      <c r="AT29" s="255"/>
      <c r="AU29" s="257"/>
      <c r="AV29" s="257"/>
      <c r="AW29" s="1368"/>
      <c r="AX29" s="266">
        <v>40</v>
      </c>
      <c r="AY29" s="256">
        <f t="shared" si="6"/>
        <v>260</v>
      </c>
      <c r="AZ29" s="266">
        <f t="shared" si="3"/>
        <v>300</v>
      </c>
      <c r="BA29" s="270" t="s">
        <v>491</v>
      </c>
      <c r="BB29" s="10"/>
    </row>
    <row r="30" spans="3:54" x14ac:dyDescent="0.25">
      <c r="C30" s="1639">
        <f t="shared" si="0"/>
        <v>17</v>
      </c>
      <c r="D30" s="264" t="s">
        <v>476</v>
      </c>
      <c r="E30" s="265"/>
      <c r="F30" s="260">
        <v>63</v>
      </c>
      <c r="G30" s="255"/>
      <c r="H30" s="255"/>
      <c r="I30" s="255"/>
      <c r="J30" s="255"/>
      <c r="K30" s="261"/>
      <c r="L30" s="255"/>
      <c r="M30" s="255"/>
      <c r="N30" s="255"/>
      <c r="O30" s="255"/>
      <c r="P30" s="263"/>
      <c r="Q30" s="263"/>
      <c r="R30" s="263"/>
      <c r="S30" s="263"/>
      <c r="T30" s="263"/>
      <c r="U30" s="263"/>
      <c r="V30" s="263"/>
      <c r="W30" s="263"/>
      <c r="X30" s="1204"/>
      <c r="Y30" s="1207"/>
      <c r="Z30" s="504"/>
      <c r="AA30" s="263"/>
      <c r="AB30" s="263"/>
      <c r="AC30" s="263"/>
      <c r="AD30" s="255"/>
      <c r="AE30" s="257"/>
      <c r="AF30" s="255"/>
      <c r="AG30" s="255"/>
      <c r="AH30" s="255"/>
      <c r="AI30" s="255"/>
      <c r="AJ30" s="255"/>
      <c r="AK30" s="255"/>
      <c r="AL30" s="255"/>
      <c r="AM30" s="255"/>
      <c r="AN30" s="255"/>
      <c r="AO30" s="255"/>
      <c r="AP30" s="255"/>
      <c r="AQ30" s="255"/>
      <c r="AR30" s="255"/>
      <c r="AS30" s="255"/>
      <c r="AT30" s="255"/>
      <c r="AU30" s="257"/>
      <c r="AV30" s="257"/>
      <c r="AW30" s="1368"/>
      <c r="AX30" s="266">
        <v>10</v>
      </c>
      <c r="AY30" s="256">
        <f t="shared" si="6"/>
        <v>63</v>
      </c>
      <c r="AZ30" s="266">
        <f t="shared" si="3"/>
        <v>73</v>
      </c>
      <c r="BA30" s="270" t="s">
        <v>476</v>
      </c>
      <c r="BB30" s="10"/>
    </row>
    <row r="31" spans="3:54" x14ac:dyDescent="0.25">
      <c r="C31" s="1639">
        <f t="shared" si="0"/>
        <v>20</v>
      </c>
      <c r="D31" s="270" t="s">
        <v>505</v>
      </c>
      <c r="E31" s="265"/>
      <c r="F31" s="255"/>
      <c r="G31" s="255"/>
      <c r="H31" s="255"/>
      <c r="I31" s="255"/>
      <c r="J31" s="255"/>
      <c r="K31" s="255"/>
      <c r="L31" s="255"/>
      <c r="M31" s="255"/>
      <c r="N31" s="255"/>
      <c r="O31" s="255"/>
      <c r="P31" s="255"/>
      <c r="Q31" s="255"/>
      <c r="R31" s="255"/>
      <c r="S31" s="255"/>
      <c r="T31" s="255"/>
      <c r="U31" s="255"/>
      <c r="V31" s="255"/>
      <c r="W31" s="255"/>
      <c r="X31" s="255"/>
      <c r="Y31" s="1209"/>
      <c r="Z31" s="260"/>
      <c r="AA31" s="255"/>
      <c r="AB31" s="255"/>
      <c r="AC31" s="257"/>
      <c r="AD31" s="255"/>
      <c r="AE31" s="257"/>
      <c r="AF31" s="255"/>
      <c r="AG31" s="255"/>
      <c r="AH31" s="255"/>
      <c r="AI31" s="255"/>
      <c r="AJ31" s="255"/>
      <c r="AK31" s="255"/>
      <c r="AL31" s="255"/>
      <c r="AM31" s="255"/>
      <c r="AN31" s="255"/>
      <c r="AO31" s="255"/>
      <c r="AP31" s="255"/>
      <c r="AQ31" s="255"/>
      <c r="AR31" s="255"/>
      <c r="AS31" s="255"/>
      <c r="AT31" s="255"/>
      <c r="AU31" s="257"/>
      <c r="AV31" s="257"/>
      <c r="AW31" s="1368"/>
      <c r="AX31" s="266"/>
      <c r="AY31" s="256">
        <f t="shared" si="6"/>
        <v>0</v>
      </c>
      <c r="AZ31" s="266">
        <f t="shared" si="3"/>
        <v>0</v>
      </c>
      <c r="BA31" s="270" t="s">
        <v>505</v>
      </c>
      <c r="BB31" s="10"/>
    </row>
    <row r="32" spans="3:54" ht="18.75" thickBot="1" x14ac:dyDescent="0.3">
      <c r="C32" s="1643">
        <f t="shared" si="0"/>
        <v>20</v>
      </c>
      <c r="D32" s="271" t="s">
        <v>762</v>
      </c>
      <c r="E32" s="272"/>
      <c r="F32" s="258"/>
      <c r="G32" s="258"/>
      <c r="H32" s="258"/>
      <c r="I32" s="258"/>
      <c r="J32" s="258"/>
      <c r="K32" s="258"/>
      <c r="L32" s="258"/>
      <c r="M32" s="258"/>
      <c r="N32" s="258"/>
      <c r="O32" s="258"/>
      <c r="P32" s="258"/>
      <c r="Q32" s="258"/>
      <c r="R32" s="258"/>
      <c r="S32" s="258"/>
      <c r="T32" s="258"/>
      <c r="U32" s="258"/>
      <c r="V32" s="258"/>
      <c r="W32" s="258"/>
      <c r="X32" s="258"/>
      <c r="Y32" s="1210"/>
      <c r="Z32" s="474"/>
      <c r="AA32" s="258"/>
      <c r="AB32" s="258"/>
      <c r="AC32" s="273"/>
      <c r="AD32" s="258"/>
      <c r="AE32" s="273"/>
      <c r="AF32" s="258"/>
      <c r="AG32" s="258"/>
      <c r="AH32" s="258"/>
      <c r="AI32" s="258"/>
      <c r="AJ32" s="258"/>
      <c r="AK32" s="258"/>
      <c r="AL32" s="258"/>
      <c r="AM32" s="258"/>
      <c r="AN32" s="258"/>
      <c r="AO32" s="258"/>
      <c r="AP32" s="258"/>
      <c r="AQ32" s="258"/>
      <c r="AR32" s="258"/>
      <c r="AS32" s="258"/>
      <c r="AT32" s="258"/>
      <c r="AU32" s="273"/>
      <c r="AV32" s="273"/>
      <c r="AW32" s="1372"/>
      <c r="AX32" s="1376"/>
      <c r="AY32" s="256">
        <f t="shared" si="6"/>
        <v>0</v>
      </c>
      <c r="AZ32" s="1376">
        <f t="shared" si="3"/>
        <v>0</v>
      </c>
      <c r="BA32" s="720" t="s">
        <v>762</v>
      </c>
      <c r="BB32" s="10"/>
    </row>
    <row r="33" spans="4:54" ht="18.75" thickBot="1" x14ac:dyDescent="0.3">
      <c r="D33" s="274" t="s">
        <v>19</v>
      </c>
      <c r="E33" s="275">
        <f t="shared" ref="E33:AV33" si="7">SUM(E6:E32)</f>
        <v>939</v>
      </c>
      <c r="F33" s="276">
        <f t="shared" si="7"/>
        <v>1034</v>
      </c>
      <c r="G33" s="276">
        <f>SUM(G6:G32)</f>
        <v>2378</v>
      </c>
      <c r="H33" s="276">
        <f t="shared" si="7"/>
        <v>2188</v>
      </c>
      <c r="I33" s="276">
        <f t="shared" si="7"/>
        <v>1450</v>
      </c>
      <c r="J33" s="276">
        <f t="shared" si="7"/>
        <v>1370</v>
      </c>
      <c r="K33" s="276">
        <f t="shared" si="7"/>
        <v>0</v>
      </c>
      <c r="L33" s="276">
        <f t="shared" si="7"/>
        <v>0</v>
      </c>
      <c r="M33" s="276">
        <f t="shared" si="7"/>
        <v>0</v>
      </c>
      <c r="N33" s="276">
        <f t="shared" si="7"/>
        <v>0</v>
      </c>
      <c r="O33" s="276">
        <f t="shared" si="7"/>
        <v>0</v>
      </c>
      <c r="P33" s="276">
        <f t="shared" si="7"/>
        <v>0</v>
      </c>
      <c r="Q33" s="276">
        <f t="shared" si="7"/>
        <v>0</v>
      </c>
      <c r="R33" s="276">
        <f t="shared" si="7"/>
        <v>0</v>
      </c>
      <c r="S33" s="276">
        <f t="shared" si="7"/>
        <v>0</v>
      </c>
      <c r="T33" s="276">
        <f t="shared" si="7"/>
        <v>0</v>
      </c>
      <c r="U33" s="276">
        <f>SUM(U6:U32)</f>
        <v>0</v>
      </c>
      <c r="V33" s="276">
        <f t="shared" si="7"/>
        <v>0</v>
      </c>
      <c r="W33" s="276">
        <f t="shared" si="7"/>
        <v>0</v>
      </c>
      <c r="X33" s="276">
        <f t="shared" si="7"/>
        <v>0</v>
      </c>
      <c r="Y33" s="506">
        <f t="shared" si="7"/>
        <v>0</v>
      </c>
      <c r="Z33" s="276">
        <f t="shared" si="7"/>
        <v>0</v>
      </c>
      <c r="AA33" s="276">
        <f t="shared" si="7"/>
        <v>0</v>
      </c>
      <c r="AB33" s="276">
        <f t="shared" si="7"/>
        <v>0</v>
      </c>
      <c r="AC33" s="277">
        <f t="shared" si="7"/>
        <v>0</v>
      </c>
      <c r="AD33" s="277">
        <f t="shared" si="7"/>
        <v>0</v>
      </c>
      <c r="AE33" s="276">
        <f t="shared" si="7"/>
        <v>0</v>
      </c>
      <c r="AF33" s="276">
        <f t="shared" si="7"/>
        <v>0</v>
      </c>
      <c r="AG33" s="276">
        <f t="shared" si="7"/>
        <v>0</v>
      </c>
      <c r="AH33" s="276">
        <f t="shared" si="7"/>
        <v>0</v>
      </c>
      <c r="AI33" s="276">
        <f t="shared" si="7"/>
        <v>0</v>
      </c>
      <c r="AJ33" s="276">
        <f t="shared" si="7"/>
        <v>0</v>
      </c>
      <c r="AK33" s="276">
        <f t="shared" si="7"/>
        <v>0</v>
      </c>
      <c r="AL33" s="276">
        <f t="shared" si="7"/>
        <v>0</v>
      </c>
      <c r="AM33" s="276">
        <f t="shared" si="7"/>
        <v>0</v>
      </c>
      <c r="AN33" s="276">
        <f t="shared" si="7"/>
        <v>0</v>
      </c>
      <c r="AO33" s="276">
        <f t="shared" si="7"/>
        <v>0</v>
      </c>
      <c r="AP33" s="276">
        <f t="shared" si="7"/>
        <v>0</v>
      </c>
      <c r="AQ33" s="276">
        <f t="shared" si="7"/>
        <v>0</v>
      </c>
      <c r="AR33" s="276">
        <f t="shared" si="7"/>
        <v>0</v>
      </c>
      <c r="AS33" s="276">
        <f t="shared" si="7"/>
        <v>0</v>
      </c>
      <c r="AT33" s="276">
        <f t="shared" si="7"/>
        <v>0</v>
      </c>
      <c r="AU33" s="276">
        <f t="shared" si="7"/>
        <v>0</v>
      </c>
      <c r="AV33" s="277">
        <f t="shared" si="7"/>
        <v>0</v>
      </c>
      <c r="AW33" s="262">
        <f>SUM(AW6:AW32)</f>
        <v>1070</v>
      </c>
      <c r="AX33" s="262">
        <f>SUM(AX6:AX32)</f>
        <v>1260</v>
      </c>
      <c r="AY33" s="1373">
        <f>SUM(AY6:AY32)</f>
        <v>9359</v>
      </c>
      <c r="AZ33" s="262">
        <f t="shared" si="3"/>
        <v>11689</v>
      </c>
      <c r="BB33" s="10"/>
    </row>
    <row r="34" spans="4:54" x14ac:dyDescent="0.25">
      <c r="BB34" s="10"/>
    </row>
    <row r="35" spans="4:54" x14ac:dyDescent="0.25">
      <c r="BB35" s="10"/>
    </row>
    <row r="36" spans="4:54" x14ac:dyDescent="0.25">
      <c r="BB36" s="10"/>
    </row>
    <row r="56" spans="4:52" x14ac:dyDescent="0.25">
      <c r="D56" s="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1"/>
      <c r="AY56" s="2"/>
      <c r="AZ56" s="1"/>
    </row>
    <row r="85" spans="4:52" x14ac:dyDescent="0.25">
      <c r="D85" s="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1"/>
      <c r="AY85" s="2"/>
      <c r="AZ85" s="1"/>
    </row>
    <row r="86" spans="4:52" x14ac:dyDescent="0.25">
      <c r="D86" s="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1"/>
      <c r="AY86" s="2"/>
      <c r="AZ86" s="1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S128"/>
  <sheetViews>
    <sheetView zoomScale="85" zoomScaleNormal="85" workbookViewId="0">
      <selection activeCell="B36" sqref="B36:C37"/>
    </sheetView>
  </sheetViews>
  <sheetFormatPr defaultRowHeight="15" x14ac:dyDescent="0.25"/>
  <cols>
    <col min="1" max="1" width="5" style="170" customWidth="1"/>
    <col min="2" max="2" width="15.28515625" style="10" customWidth="1"/>
    <col min="3" max="3" width="11.5703125" style="10" customWidth="1"/>
    <col min="4" max="6" width="5.42578125" style="170" customWidth="1"/>
    <col min="7" max="7" width="6.7109375" style="170" customWidth="1"/>
    <col min="8" max="8" width="5.42578125" style="170" customWidth="1"/>
    <col min="9" max="9" width="4.85546875" style="170" customWidth="1"/>
    <col min="10" max="10" width="5.28515625" style="170" customWidth="1"/>
    <col min="11" max="11" width="5" style="170" customWidth="1"/>
    <col min="12" max="12" width="5.85546875" style="170" customWidth="1"/>
    <col min="13" max="13" width="5.7109375" style="170" customWidth="1"/>
    <col min="14" max="16" width="5.5703125" style="170" customWidth="1"/>
    <col min="17" max="17" width="5.85546875" style="170" customWidth="1"/>
    <col min="18" max="18" width="5.5703125" style="170" customWidth="1"/>
    <col min="19" max="19" width="6" style="170" customWidth="1"/>
    <col min="20" max="20" width="5.42578125" style="170" customWidth="1"/>
    <col min="21" max="21" width="5.5703125" style="170" customWidth="1"/>
    <col min="22" max="22" width="5.85546875" style="170" customWidth="1"/>
    <col min="23" max="23" width="4.7109375" style="170" customWidth="1"/>
    <col min="24" max="24" width="0.42578125" style="170" customWidth="1"/>
    <col min="25" max="29" width="5.42578125" style="170" hidden="1" customWidth="1"/>
    <col min="30" max="30" width="5.7109375" style="170" hidden="1" customWidth="1"/>
    <col min="31" max="31" width="6" style="170" hidden="1" customWidth="1"/>
    <col min="32" max="43" width="5.42578125" style="170" hidden="1" customWidth="1"/>
    <col min="44" max="44" width="5.140625" style="170" hidden="1" customWidth="1"/>
    <col min="45" max="45" width="4.85546875" style="170" hidden="1" customWidth="1"/>
    <col min="46" max="46" width="6" style="170" hidden="1" customWidth="1"/>
    <col min="47" max="47" width="5.42578125" style="170" hidden="1" customWidth="1"/>
    <col min="48" max="54" width="6.42578125" style="1160" customWidth="1"/>
    <col min="55" max="55" width="7.140625" style="10" customWidth="1"/>
    <col min="56" max="56" width="8" style="10" customWidth="1"/>
    <col min="57" max="57" width="14.42578125" style="10" customWidth="1"/>
    <col min="58" max="58" width="13.85546875" style="10" customWidth="1"/>
    <col min="59" max="16384" width="9.140625" style="10"/>
  </cols>
  <sheetData>
    <row r="1" spans="1:71" ht="7.5" customHeight="1" x14ac:dyDescent="0.25"/>
    <row r="2" spans="1:71" ht="17.25" customHeight="1" thickBot="1" x14ac:dyDescent="0.3">
      <c r="D2" s="282">
        <v>1</v>
      </c>
      <c r="E2" s="282">
        <v>2</v>
      </c>
      <c r="F2" s="282">
        <v>3</v>
      </c>
      <c r="G2" s="261">
        <v>4</v>
      </c>
      <c r="H2" s="261">
        <v>5</v>
      </c>
      <c r="I2" s="261">
        <v>6</v>
      </c>
      <c r="J2" s="261">
        <v>7</v>
      </c>
      <c r="K2" s="261">
        <v>8</v>
      </c>
      <c r="L2" s="261">
        <v>9</v>
      </c>
      <c r="M2" s="261">
        <v>10</v>
      </c>
      <c r="N2" s="261">
        <v>11</v>
      </c>
      <c r="O2" s="261">
        <v>12</v>
      </c>
      <c r="P2" s="261">
        <v>13</v>
      </c>
      <c r="Q2" s="261">
        <v>14</v>
      </c>
      <c r="R2" s="261">
        <v>15</v>
      </c>
      <c r="S2" s="261">
        <v>16</v>
      </c>
      <c r="T2" s="261">
        <v>17</v>
      </c>
      <c r="U2" s="261">
        <v>18</v>
      </c>
      <c r="V2" s="261">
        <v>19</v>
      </c>
      <c r="W2" s="261">
        <v>20</v>
      </c>
      <c r="X2" s="282">
        <v>21</v>
      </c>
      <c r="Y2" s="282">
        <v>22</v>
      </c>
      <c r="Z2" s="282">
        <v>23</v>
      </c>
      <c r="AA2" s="282">
        <v>24</v>
      </c>
      <c r="AB2" s="282">
        <v>25</v>
      </c>
      <c r="AC2" s="282">
        <v>26</v>
      </c>
      <c r="AD2" s="282">
        <v>27</v>
      </c>
      <c r="AE2" s="282">
        <v>28</v>
      </c>
      <c r="AF2" s="282">
        <v>29</v>
      </c>
      <c r="AG2" s="282">
        <v>30</v>
      </c>
      <c r="AH2" s="282">
        <v>31</v>
      </c>
      <c r="AI2" s="282">
        <v>32</v>
      </c>
      <c r="AJ2" s="282">
        <v>33</v>
      </c>
      <c r="AK2" s="282">
        <v>34</v>
      </c>
      <c r="AL2" s="282">
        <v>35</v>
      </c>
      <c r="AM2" s="282">
        <v>36</v>
      </c>
      <c r="AN2" s="282">
        <v>37</v>
      </c>
      <c r="AO2" s="282">
        <v>38</v>
      </c>
      <c r="AP2" s="282">
        <v>39</v>
      </c>
      <c r="AQ2" s="282">
        <v>40</v>
      </c>
      <c r="AR2" s="261">
        <v>41</v>
      </c>
      <c r="AS2" s="261">
        <v>42</v>
      </c>
      <c r="AT2" s="261">
        <v>43</v>
      </c>
      <c r="AU2" s="261">
        <v>44</v>
      </c>
      <c r="AV2" s="282"/>
      <c r="AW2" s="282"/>
      <c r="AX2" s="282"/>
      <c r="AY2" s="282"/>
      <c r="AZ2" s="282"/>
      <c r="BA2" s="282"/>
      <c r="BB2" s="282"/>
    </row>
    <row r="3" spans="1:71" s="142" customFormat="1" ht="38.25" customHeight="1" thickBot="1" x14ac:dyDescent="0.25">
      <c r="A3" s="514" t="s">
        <v>20</v>
      </c>
      <c r="B3" s="515"/>
      <c r="C3" s="515"/>
      <c r="D3" s="1187" t="s">
        <v>883</v>
      </c>
      <c r="E3" s="1329" t="s">
        <v>547</v>
      </c>
      <c r="F3" s="1188" t="s">
        <v>884</v>
      </c>
      <c r="G3" s="1189" t="s">
        <v>359</v>
      </c>
      <c r="H3" s="1190" t="s">
        <v>355</v>
      </c>
      <c r="I3" s="1191" t="s">
        <v>356</v>
      </c>
      <c r="J3" s="1192" t="s">
        <v>883</v>
      </c>
      <c r="K3" s="1329" t="s">
        <v>547</v>
      </c>
      <c r="L3" s="1190" t="s">
        <v>355</v>
      </c>
      <c r="M3" s="1191" t="s">
        <v>356</v>
      </c>
      <c r="N3" s="1189" t="s">
        <v>359</v>
      </c>
      <c r="O3" s="1188" t="s">
        <v>890</v>
      </c>
      <c r="P3" s="1190" t="s">
        <v>355</v>
      </c>
      <c r="Q3" s="1191" t="s">
        <v>356</v>
      </c>
      <c r="R3" s="1192" t="s">
        <v>883</v>
      </c>
      <c r="S3" s="1329" t="s">
        <v>547</v>
      </c>
      <c r="T3" s="1192" t="s">
        <v>883</v>
      </c>
      <c r="U3" s="1329" t="s">
        <v>547</v>
      </c>
      <c r="V3" s="1196" t="s">
        <v>358</v>
      </c>
      <c r="W3" s="1189" t="s">
        <v>359</v>
      </c>
      <c r="X3" s="1211" t="s">
        <v>890</v>
      </c>
      <c r="Y3" s="691" t="s">
        <v>547</v>
      </c>
      <c r="Z3" s="508" t="s">
        <v>358</v>
      </c>
      <c r="AA3" s="513" t="s">
        <v>355</v>
      </c>
      <c r="AB3" s="509" t="s">
        <v>356</v>
      </c>
      <c r="AC3" s="510" t="s">
        <v>359</v>
      </c>
      <c r="AD3" s="692" t="s">
        <v>354</v>
      </c>
      <c r="AE3" s="691" t="s">
        <v>547</v>
      </c>
      <c r="AF3" s="513" t="s">
        <v>355</v>
      </c>
      <c r="AG3" s="509" t="s">
        <v>356</v>
      </c>
      <c r="AH3" s="692" t="s">
        <v>354</v>
      </c>
      <c r="AI3" s="691" t="s">
        <v>547</v>
      </c>
      <c r="AJ3" s="508" t="s">
        <v>358</v>
      </c>
      <c r="AK3" s="510" t="s">
        <v>357</v>
      </c>
      <c r="AL3" s="508" t="s">
        <v>720</v>
      </c>
      <c r="AM3" s="509" t="s">
        <v>722</v>
      </c>
      <c r="AN3" s="510" t="s">
        <v>724</v>
      </c>
      <c r="AO3" s="512" t="s">
        <v>726</v>
      </c>
      <c r="AP3" s="508" t="s">
        <v>732</v>
      </c>
      <c r="AQ3" s="510" t="s">
        <v>728</v>
      </c>
      <c r="AR3" s="509" t="s">
        <v>730</v>
      </c>
      <c r="AS3" s="508" t="s">
        <v>729</v>
      </c>
      <c r="AT3" s="513" t="s">
        <v>733</v>
      </c>
      <c r="AU3" s="512" t="s">
        <v>735</v>
      </c>
      <c r="AV3" s="1360" t="s">
        <v>928</v>
      </c>
      <c r="AW3" s="1360" t="s">
        <v>928</v>
      </c>
      <c r="AX3" s="1360" t="s">
        <v>928</v>
      </c>
      <c r="AY3" s="1360" t="s">
        <v>928</v>
      </c>
      <c r="AZ3" s="1361" t="s">
        <v>928</v>
      </c>
      <c r="BA3" s="1463" t="s">
        <v>19</v>
      </c>
      <c r="BB3" s="1458" t="s">
        <v>186</v>
      </c>
      <c r="BC3" s="1362" t="s">
        <v>186</v>
      </c>
      <c r="BD3" s="351" t="s">
        <v>1</v>
      </c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</row>
    <row r="4" spans="1:71" s="174" customFormat="1" ht="47.25" customHeight="1" thickBot="1" x14ac:dyDescent="0.3">
      <c r="A4" s="349" t="s">
        <v>21</v>
      </c>
      <c r="B4" s="172" t="s">
        <v>4</v>
      </c>
      <c r="C4" s="173" t="s">
        <v>22</v>
      </c>
      <c r="D4" s="1180" t="s">
        <v>882</v>
      </c>
      <c r="E4" s="1330" t="s">
        <v>882</v>
      </c>
      <c r="F4" s="1179" t="s">
        <v>885</v>
      </c>
      <c r="G4" s="45" t="s">
        <v>886</v>
      </c>
      <c r="H4" s="1182" t="s">
        <v>952</v>
      </c>
      <c r="I4" s="238" t="s">
        <v>953</v>
      </c>
      <c r="J4" s="1184" t="s">
        <v>887</v>
      </c>
      <c r="K4" s="1330" t="s">
        <v>887</v>
      </c>
      <c r="L4" s="1182" t="s">
        <v>888</v>
      </c>
      <c r="M4" s="238" t="s">
        <v>888</v>
      </c>
      <c r="N4" s="45" t="s">
        <v>889</v>
      </c>
      <c r="O4" s="1179" t="s">
        <v>898</v>
      </c>
      <c r="P4" s="1182" t="s">
        <v>891</v>
      </c>
      <c r="Q4" s="238" t="s">
        <v>891</v>
      </c>
      <c r="R4" s="1184" t="s">
        <v>892</v>
      </c>
      <c r="S4" s="1330" t="s">
        <v>892</v>
      </c>
      <c r="T4" s="1184" t="s">
        <v>893</v>
      </c>
      <c r="U4" s="1330" t="s">
        <v>893</v>
      </c>
      <c r="V4" s="46" t="s">
        <v>548</v>
      </c>
      <c r="W4" s="45" t="s">
        <v>894</v>
      </c>
      <c r="X4" s="1212" t="s">
        <v>895</v>
      </c>
      <c r="Y4" s="1217"/>
      <c r="Z4" s="1217"/>
      <c r="AA4" s="1217"/>
      <c r="AB4" s="1217"/>
      <c r="AC4" s="1217"/>
      <c r="AD4" s="1218"/>
      <c r="AE4" s="1217"/>
      <c r="AF4" s="1217"/>
      <c r="AG4" s="1217"/>
      <c r="AH4" s="1218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471" t="s">
        <v>872</v>
      </c>
      <c r="AW4" s="1472" t="s">
        <v>873</v>
      </c>
      <c r="AX4" s="1473" t="s">
        <v>874</v>
      </c>
      <c r="AY4" s="1473" t="s">
        <v>875</v>
      </c>
      <c r="AZ4" s="1474" t="s">
        <v>876</v>
      </c>
      <c r="BA4" s="1464" t="s">
        <v>928</v>
      </c>
      <c r="BB4" s="1459" t="s">
        <v>929</v>
      </c>
      <c r="BC4" s="1363" t="s">
        <v>353</v>
      </c>
      <c r="BD4" s="352" t="s">
        <v>513</v>
      </c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</row>
    <row r="5" spans="1:71" ht="15" customHeight="1" x14ac:dyDescent="0.25">
      <c r="A5" s="823">
        <f t="shared" ref="A5:A23" si="0">+RANK(BC5,$BC$5:$BC$35,0)</f>
        <v>1</v>
      </c>
      <c r="B5" s="26" t="s">
        <v>5</v>
      </c>
      <c r="C5" s="149" t="s">
        <v>23</v>
      </c>
      <c r="D5" s="373">
        <v>1</v>
      </c>
      <c r="E5" s="209"/>
      <c r="F5" s="209">
        <v>1</v>
      </c>
      <c r="G5" s="209"/>
      <c r="H5" s="209">
        <v>1</v>
      </c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374"/>
      <c r="X5" s="373"/>
      <c r="Y5" s="209"/>
      <c r="Z5" s="209"/>
      <c r="AA5" s="209"/>
      <c r="AB5" s="209"/>
      <c r="AC5" s="209"/>
      <c r="AD5" s="209"/>
      <c r="AE5" s="209"/>
      <c r="AF5" s="209"/>
      <c r="AG5" s="374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374"/>
      <c r="AV5" s="1478">
        <v>14</v>
      </c>
      <c r="AW5" s="1163">
        <v>14</v>
      </c>
      <c r="AX5" s="1163">
        <v>15</v>
      </c>
      <c r="AY5" s="1163">
        <v>17</v>
      </c>
      <c r="AZ5" s="1479"/>
      <c r="BA5" s="350">
        <f t="shared" ref="BA5:BA12" si="1">SUM(AV5:AZ5)</f>
        <v>60</v>
      </c>
      <c r="BB5" s="1161">
        <f t="shared" ref="BB5:BB34" si="2">SUM(D5:W5)</f>
        <v>3</v>
      </c>
      <c r="BC5" s="445">
        <f>SUM(BB5+BA5)</f>
        <v>63</v>
      </c>
      <c r="BD5" s="350">
        <f>SUM(BC5*10)</f>
        <v>630</v>
      </c>
      <c r="BE5" s="1427" t="s">
        <v>5</v>
      </c>
    </row>
    <row r="6" spans="1:71" ht="15" customHeight="1" x14ac:dyDescent="0.25">
      <c r="A6" s="475">
        <v>6</v>
      </c>
      <c r="B6" s="27" t="s">
        <v>7</v>
      </c>
      <c r="C6" s="150" t="s">
        <v>24</v>
      </c>
      <c r="D6" s="375">
        <v>1</v>
      </c>
      <c r="E6" s="176">
        <v>1</v>
      </c>
      <c r="F6" s="176">
        <v>1</v>
      </c>
      <c r="G6" s="176"/>
      <c r="H6" s="176">
        <v>2</v>
      </c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7"/>
      <c r="X6" s="375"/>
      <c r="Y6" s="176"/>
      <c r="Z6" s="176"/>
      <c r="AA6" s="176"/>
      <c r="AB6" s="176"/>
      <c r="AC6" s="176"/>
      <c r="AD6" s="176"/>
      <c r="AE6" s="176"/>
      <c r="AF6" s="176"/>
      <c r="AG6" s="177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7"/>
      <c r="AV6" s="1480">
        <v>2</v>
      </c>
      <c r="AW6" s="1164">
        <v>2</v>
      </c>
      <c r="AX6" s="1164">
        <v>1</v>
      </c>
      <c r="AY6" s="1164">
        <v>1</v>
      </c>
      <c r="AZ6" s="1481"/>
      <c r="BA6" s="178">
        <f t="shared" si="1"/>
        <v>6</v>
      </c>
      <c r="BB6" s="178">
        <f>SUM(D6:W6)</f>
        <v>5</v>
      </c>
      <c r="BC6" s="446">
        <f>SUM(D6:AZ6)</f>
        <v>11</v>
      </c>
      <c r="BD6" s="178">
        <f t="shared" ref="BD6:BD15" si="3">SUM(BC6*10)</f>
        <v>110</v>
      </c>
      <c r="BE6" s="1428" t="s">
        <v>7</v>
      </c>
    </row>
    <row r="7" spans="1:71" ht="15" customHeight="1" x14ac:dyDescent="0.25">
      <c r="A7" s="175">
        <f t="shared" si="0"/>
        <v>20</v>
      </c>
      <c r="B7" s="28" t="s">
        <v>8</v>
      </c>
      <c r="C7" s="151" t="s">
        <v>23</v>
      </c>
      <c r="D7" s="376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80"/>
      <c r="X7" s="376"/>
      <c r="Y7" s="179"/>
      <c r="Z7" s="179"/>
      <c r="AA7" s="179"/>
      <c r="AB7" s="179"/>
      <c r="AC7" s="179"/>
      <c r="AD7" s="179"/>
      <c r="AE7" s="179"/>
      <c r="AF7" s="179"/>
      <c r="AG7" s="180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80"/>
      <c r="AV7" s="1482"/>
      <c r="AW7" s="1475"/>
      <c r="AX7" s="1475"/>
      <c r="AY7" s="1475"/>
      <c r="AZ7" s="1483"/>
      <c r="BA7" s="181">
        <f t="shared" si="1"/>
        <v>0</v>
      </c>
      <c r="BB7" s="181">
        <f t="shared" si="2"/>
        <v>0</v>
      </c>
      <c r="BC7" s="458">
        <f t="shared" ref="BC7:BC26" si="4">SUM(D7:AZ7)</f>
        <v>0</v>
      </c>
      <c r="BD7" s="181">
        <f t="shared" si="3"/>
        <v>0</v>
      </c>
      <c r="BE7" s="1429" t="s">
        <v>8</v>
      </c>
    </row>
    <row r="8" spans="1:71" ht="15" customHeight="1" x14ac:dyDescent="0.25">
      <c r="A8" s="1465">
        <f t="shared" si="0"/>
        <v>4</v>
      </c>
      <c r="B8" s="1466" t="s">
        <v>25</v>
      </c>
      <c r="C8" s="1467" t="s">
        <v>16</v>
      </c>
      <c r="D8" s="461"/>
      <c r="E8" s="462"/>
      <c r="F8" s="462">
        <v>3</v>
      </c>
      <c r="G8" s="462">
        <v>8</v>
      </c>
      <c r="H8" s="462"/>
      <c r="I8" s="462"/>
      <c r="J8" s="462"/>
      <c r="K8" s="462"/>
      <c r="L8" s="462"/>
      <c r="M8" s="462"/>
      <c r="N8" s="462"/>
      <c r="O8" s="462"/>
      <c r="P8" s="462"/>
      <c r="Q8" s="462"/>
      <c r="R8" s="462"/>
      <c r="S8" s="462"/>
      <c r="T8" s="462"/>
      <c r="U8" s="462"/>
      <c r="V8" s="462"/>
      <c r="W8" s="463"/>
      <c r="X8" s="461"/>
      <c r="Y8" s="462"/>
      <c r="Z8" s="462"/>
      <c r="AA8" s="462"/>
      <c r="AB8" s="462"/>
      <c r="AC8" s="462"/>
      <c r="AD8" s="462"/>
      <c r="AE8" s="462"/>
      <c r="AF8" s="462"/>
      <c r="AG8" s="463"/>
      <c r="AH8" s="462"/>
      <c r="AI8" s="462"/>
      <c r="AJ8" s="462"/>
      <c r="AK8" s="462"/>
      <c r="AL8" s="462"/>
      <c r="AM8" s="462"/>
      <c r="AN8" s="462"/>
      <c r="AO8" s="462"/>
      <c r="AP8" s="462"/>
      <c r="AQ8" s="462"/>
      <c r="AR8" s="462"/>
      <c r="AS8" s="462"/>
      <c r="AT8" s="462"/>
      <c r="AU8" s="463"/>
      <c r="AV8" s="1484">
        <v>1</v>
      </c>
      <c r="AW8" s="1165">
        <v>2</v>
      </c>
      <c r="AX8" s="1165">
        <v>3</v>
      </c>
      <c r="AY8" s="1165">
        <v>3</v>
      </c>
      <c r="AZ8" s="1485"/>
      <c r="BA8" s="464">
        <f t="shared" si="1"/>
        <v>9</v>
      </c>
      <c r="BB8" s="464">
        <f t="shared" si="2"/>
        <v>11</v>
      </c>
      <c r="BC8" s="460">
        <f t="shared" si="4"/>
        <v>20</v>
      </c>
      <c r="BD8" s="464">
        <f t="shared" si="3"/>
        <v>200</v>
      </c>
      <c r="BE8" s="1468" t="s">
        <v>25</v>
      </c>
    </row>
    <row r="9" spans="1:71" ht="15" customHeight="1" x14ac:dyDescent="0.25">
      <c r="A9" s="175">
        <f t="shared" si="0"/>
        <v>17</v>
      </c>
      <c r="B9" s="145" t="s">
        <v>6</v>
      </c>
      <c r="C9" s="153" t="s">
        <v>24</v>
      </c>
      <c r="D9" s="375">
        <v>1</v>
      </c>
      <c r="E9" s="176"/>
      <c r="F9" s="176"/>
      <c r="G9" s="176"/>
      <c r="H9" s="176"/>
      <c r="I9" s="176">
        <v>1</v>
      </c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76"/>
      <c r="U9" s="176"/>
      <c r="V9" s="176"/>
      <c r="W9" s="177"/>
      <c r="X9" s="375"/>
      <c r="Y9" s="176"/>
      <c r="Z9" s="176"/>
      <c r="AA9" s="176"/>
      <c r="AB9" s="176"/>
      <c r="AC9" s="176"/>
      <c r="AD9" s="176"/>
      <c r="AE9" s="176"/>
      <c r="AF9" s="176"/>
      <c r="AG9" s="177"/>
      <c r="AH9" s="176"/>
      <c r="AI9" s="176"/>
      <c r="AJ9" s="176"/>
      <c r="AK9" s="176"/>
      <c r="AL9" s="176"/>
      <c r="AM9" s="176"/>
      <c r="AN9" s="176"/>
      <c r="AO9" s="176"/>
      <c r="AP9" s="176"/>
      <c r="AQ9" s="176"/>
      <c r="AR9" s="176"/>
      <c r="AS9" s="176"/>
      <c r="AT9" s="176"/>
      <c r="AU9" s="177"/>
      <c r="AV9" s="1480"/>
      <c r="AW9" s="1164"/>
      <c r="AX9" s="1164"/>
      <c r="AY9" s="1164"/>
      <c r="AZ9" s="1481"/>
      <c r="BA9" s="178">
        <f t="shared" si="1"/>
        <v>0</v>
      </c>
      <c r="BB9" s="178">
        <f t="shared" si="2"/>
        <v>2</v>
      </c>
      <c r="BC9" s="446">
        <f t="shared" si="4"/>
        <v>2</v>
      </c>
      <c r="BD9" s="178">
        <f>SUM(BC9*10)</f>
        <v>20</v>
      </c>
      <c r="BE9" s="1430" t="s">
        <v>6</v>
      </c>
    </row>
    <row r="10" spans="1:71" ht="15" customHeight="1" x14ac:dyDescent="0.25">
      <c r="A10" s="824">
        <f t="shared" si="0"/>
        <v>2</v>
      </c>
      <c r="B10" s="29" t="s">
        <v>9</v>
      </c>
      <c r="C10" s="153" t="s">
        <v>24</v>
      </c>
      <c r="D10" s="375">
        <v>1</v>
      </c>
      <c r="E10" s="176">
        <v>4</v>
      </c>
      <c r="F10" s="176">
        <v>4</v>
      </c>
      <c r="G10" s="176">
        <v>6</v>
      </c>
      <c r="H10" s="176"/>
      <c r="I10" s="176">
        <v>3</v>
      </c>
      <c r="J10" s="176"/>
      <c r="K10" s="176"/>
      <c r="L10" s="176"/>
      <c r="M10" s="176"/>
      <c r="N10" s="176"/>
      <c r="O10" s="176"/>
      <c r="P10" s="176"/>
      <c r="Q10" s="176"/>
      <c r="R10" s="176"/>
      <c r="S10" s="176"/>
      <c r="T10" s="176"/>
      <c r="U10" s="176"/>
      <c r="V10" s="176"/>
      <c r="W10" s="177"/>
      <c r="X10" s="375"/>
      <c r="Y10" s="176"/>
      <c r="Z10" s="176"/>
      <c r="AA10" s="176"/>
      <c r="AB10" s="176"/>
      <c r="AC10" s="176"/>
      <c r="AD10" s="176"/>
      <c r="AE10" s="176"/>
      <c r="AF10" s="176"/>
      <c r="AG10" s="177"/>
      <c r="AH10" s="176"/>
      <c r="AI10" s="176"/>
      <c r="AJ10" s="176"/>
      <c r="AK10" s="176"/>
      <c r="AL10" s="176"/>
      <c r="AM10" s="176"/>
      <c r="AN10" s="176"/>
      <c r="AO10" s="176"/>
      <c r="AP10" s="176"/>
      <c r="AQ10" s="176"/>
      <c r="AR10" s="176"/>
      <c r="AS10" s="176"/>
      <c r="AT10" s="176"/>
      <c r="AU10" s="177"/>
      <c r="AV10" s="1480">
        <v>2</v>
      </c>
      <c r="AW10" s="1164">
        <v>2</v>
      </c>
      <c r="AX10" s="1164">
        <v>3</v>
      </c>
      <c r="AY10" s="1164">
        <v>3</v>
      </c>
      <c r="AZ10" s="1481"/>
      <c r="BA10" s="178">
        <f t="shared" si="1"/>
        <v>10</v>
      </c>
      <c r="BB10" s="178">
        <f t="shared" si="2"/>
        <v>18</v>
      </c>
      <c r="BC10" s="446">
        <f t="shared" si="4"/>
        <v>28</v>
      </c>
      <c r="BD10" s="178">
        <f t="shared" si="3"/>
        <v>280</v>
      </c>
      <c r="BE10" s="1431" t="s">
        <v>9</v>
      </c>
    </row>
    <row r="11" spans="1:71" ht="15" customHeight="1" x14ac:dyDescent="0.25">
      <c r="A11" s="175">
        <f t="shared" si="0"/>
        <v>5</v>
      </c>
      <c r="B11" s="30" t="s">
        <v>10</v>
      </c>
      <c r="C11" s="154" t="s">
        <v>26</v>
      </c>
      <c r="D11" s="378"/>
      <c r="E11" s="185"/>
      <c r="F11" s="185">
        <v>4</v>
      </c>
      <c r="G11" s="185">
        <v>4</v>
      </c>
      <c r="H11" s="185">
        <v>2</v>
      </c>
      <c r="I11" s="185">
        <v>2</v>
      </c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6"/>
      <c r="X11" s="378"/>
      <c r="Y11" s="185"/>
      <c r="Z11" s="185"/>
      <c r="AA11" s="185"/>
      <c r="AB11" s="185"/>
      <c r="AC11" s="185"/>
      <c r="AD11" s="185"/>
      <c r="AE11" s="185"/>
      <c r="AF11" s="185"/>
      <c r="AG11" s="186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6"/>
      <c r="AV11" s="1486">
        <v>1</v>
      </c>
      <c r="AW11" s="1166">
        <v>2</v>
      </c>
      <c r="AX11" s="1166"/>
      <c r="AY11" s="1166"/>
      <c r="AZ11" s="1487"/>
      <c r="BA11" s="187">
        <f t="shared" si="1"/>
        <v>3</v>
      </c>
      <c r="BB11" s="187">
        <f t="shared" si="2"/>
        <v>12</v>
      </c>
      <c r="BC11" s="459">
        <f t="shared" si="4"/>
        <v>15</v>
      </c>
      <c r="BD11" s="187">
        <f t="shared" si="3"/>
        <v>150</v>
      </c>
      <c r="BE11" s="1432" t="s">
        <v>10</v>
      </c>
    </row>
    <row r="12" spans="1:71" ht="15" customHeight="1" x14ac:dyDescent="0.25">
      <c r="A12" s="175">
        <f t="shared" si="0"/>
        <v>12</v>
      </c>
      <c r="B12" s="30" t="s">
        <v>27</v>
      </c>
      <c r="C12" s="154" t="s">
        <v>26</v>
      </c>
      <c r="D12" s="378"/>
      <c r="E12" s="185"/>
      <c r="F12" s="185">
        <v>2</v>
      </c>
      <c r="G12" s="185">
        <v>2</v>
      </c>
      <c r="H12" s="185"/>
      <c r="I12" s="185">
        <v>1</v>
      </c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6"/>
      <c r="X12" s="378"/>
      <c r="Y12" s="185"/>
      <c r="Z12" s="185"/>
      <c r="AA12" s="185"/>
      <c r="AB12" s="185"/>
      <c r="AC12" s="185"/>
      <c r="AD12" s="185"/>
      <c r="AE12" s="185"/>
      <c r="AF12" s="185"/>
      <c r="AG12" s="186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6"/>
      <c r="AV12" s="1486"/>
      <c r="AW12" s="1166"/>
      <c r="AX12" s="1166"/>
      <c r="AY12" s="1166"/>
      <c r="AZ12" s="1487"/>
      <c r="BA12" s="187">
        <f t="shared" si="1"/>
        <v>0</v>
      </c>
      <c r="BB12" s="187">
        <f t="shared" si="2"/>
        <v>5</v>
      </c>
      <c r="BC12" s="459">
        <f t="shared" si="4"/>
        <v>5</v>
      </c>
      <c r="BD12" s="187">
        <f t="shared" si="3"/>
        <v>50</v>
      </c>
      <c r="BE12" s="1432" t="s">
        <v>27</v>
      </c>
    </row>
    <row r="13" spans="1:71" ht="15" customHeight="1" x14ac:dyDescent="0.25">
      <c r="A13" s="175">
        <f t="shared" si="0"/>
        <v>20</v>
      </c>
      <c r="B13" s="31" t="s">
        <v>15</v>
      </c>
      <c r="C13" s="155" t="s">
        <v>28</v>
      </c>
      <c r="D13" s="379"/>
      <c r="E13" s="188"/>
      <c r="F13" s="188"/>
      <c r="G13" s="188"/>
      <c r="H13" s="188"/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9"/>
      <c r="X13" s="379"/>
      <c r="Y13" s="188"/>
      <c r="Z13" s="188"/>
      <c r="AA13" s="188"/>
      <c r="AB13" s="188"/>
      <c r="AC13" s="188"/>
      <c r="AD13" s="188"/>
      <c r="AE13" s="188"/>
      <c r="AF13" s="188"/>
      <c r="AG13" s="189"/>
      <c r="AH13" s="188"/>
      <c r="AI13" s="188"/>
      <c r="AJ13" s="188"/>
      <c r="AK13" s="188"/>
      <c r="AL13" s="188"/>
      <c r="AM13" s="188"/>
      <c r="AN13" s="188"/>
      <c r="AO13" s="188"/>
      <c r="AP13" s="188"/>
      <c r="AQ13" s="188"/>
      <c r="AR13" s="188"/>
      <c r="AS13" s="188"/>
      <c r="AT13" s="188"/>
      <c r="AU13" s="189"/>
      <c r="AV13" s="1488"/>
      <c r="AW13" s="1476"/>
      <c r="AX13" s="1476"/>
      <c r="AY13" s="1476"/>
      <c r="AZ13" s="1489"/>
      <c r="BA13" s="190">
        <f t="shared" ref="BA13:BA14" si="5">SUM(AV13:AZ13)</f>
        <v>0</v>
      </c>
      <c r="BB13" s="190">
        <f t="shared" si="2"/>
        <v>0</v>
      </c>
      <c r="BC13" s="495">
        <f t="shared" si="4"/>
        <v>0</v>
      </c>
      <c r="BD13" s="190">
        <f t="shared" si="3"/>
        <v>0</v>
      </c>
      <c r="BE13" s="1433" t="s">
        <v>15</v>
      </c>
    </row>
    <row r="14" spans="1:71" ht="15" customHeight="1" x14ac:dyDescent="0.25">
      <c r="A14" s="175">
        <f t="shared" si="0"/>
        <v>20</v>
      </c>
      <c r="B14" s="32" t="s">
        <v>762</v>
      </c>
      <c r="C14" s="155" t="s">
        <v>28</v>
      </c>
      <c r="D14" s="379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9"/>
      <c r="X14" s="379"/>
      <c r="Y14" s="188"/>
      <c r="Z14" s="188"/>
      <c r="AA14" s="188"/>
      <c r="AB14" s="188"/>
      <c r="AC14" s="188"/>
      <c r="AD14" s="188"/>
      <c r="AE14" s="188"/>
      <c r="AF14" s="188"/>
      <c r="AG14" s="189"/>
      <c r="AH14" s="188"/>
      <c r="AI14" s="188"/>
      <c r="AJ14" s="188"/>
      <c r="AK14" s="188"/>
      <c r="AL14" s="188"/>
      <c r="AM14" s="188"/>
      <c r="AN14" s="188"/>
      <c r="AO14" s="188"/>
      <c r="AP14" s="188"/>
      <c r="AQ14" s="188"/>
      <c r="AR14" s="188"/>
      <c r="AS14" s="188"/>
      <c r="AT14" s="188"/>
      <c r="AU14" s="189"/>
      <c r="AV14" s="1488"/>
      <c r="AW14" s="1476"/>
      <c r="AX14" s="1476"/>
      <c r="AY14" s="1476"/>
      <c r="AZ14" s="1489"/>
      <c r="BA14" s="190">
        <f t="shared" si="5"/>
        <v>0</v>
      </c>
      <c r="BB14" s="190">
        <f t="shared" si="2"/>
        <v>0</v>
      </c>
      <c r="BC14" s="495">
        <f t="shared" si="4"/>
        <v>0</v>
      </c>
      <c r="BD14" s="190">
        <f t="shared" si="3"/>
        <v>0</v>
      </c>
      <c r="BE14" s="1434" t="s">
        <v>762</v>
      </c>
    </row>
    <row r="15" spans="1:71" ht="15" customHeight="1" x14ac:dyDescent="0.25">
      <c r="A15" s="175">
        <f t="shared" si="0"/>
        <v>20</v>
      </c>
      <c r="B15" s="47" t="s">
        <v>529</v>
      </c>
      <c r="C15" s="152" t="s">
        <v>16</v>
      </c>
      <c r="D15" s="377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3"/>
      <c r="X15" s="377"/>
      <c r="Y15" s="182"/>
      <c r="Z15" s="182"/>
      <c r="AA15" s="182"/>
      <c r="AB15" s="182"/>
      <c r="AC15" s="182"/>
      <c r="AD15" s="182"/>
      <c r="AE15" s="182"/>
      <c r="AF15" s="182"/>
      <c r="AG15" s="183"/>
      <c r="AH15" s="182"/>
      <c r="AI15" s="182"/>
      <c r="AJ15" s="182"/>
      <c r="AK15" s="182"/>
      <c r="AL15" s="182"/>
      <c r="AM15" s="182"/>
      <c r="AN15" s="182"/>
      <c r="AO15" s="182"/>
      <c r="AP15" s="182"/>
      <c r="AQ15" s="182"/>
      <c r="AR15" s="182"/>
      <c r="AS15" s="182"/>
      <c r="AT15" s="182"/>
      <c r="AU15" s="183"/>
      <c r="AV15" s="1490"/>
      <c r="AW15" s="1477"/>
      <c r="AX15" s="1477"/>
      <c r="AY15" s="1477"/>
      <c r="AZ15" s="1491"/>
      <c r="BA15" s="464">
        <f>SUM(AV15:AZ15)</f>
        <v>0</v>
      </c>
      <c r="BB15" s="464">
        <f t="shared" si="2"/>
        <v>0</v>
      </c>
      <c r="BC15" s="460">
        <f t="shared" si="4"/>
        <v>0</v>
      </c>
      <c r="BD15" s="184">
        <f t="shared" si="3"/>
        <v>0</v>
      </c>
      <c r="BE15" s="1435" t="s">
        <v>529</v>
      </c>
    </row>
    <row r="16" spans="1:71" ht="15" customHeight="1" x14ac:dyDescent="0.25">
      <c r="A16" s="175">
        <f t="shared" si="0"/>
        <v>20</v>
      </c>
      <c r="B16" s="793" t="s">
        <v>814</v>
      </c>
      <c r="C16" s="156" t="s">
        <v>28</v>
      </c>
      <c r="D16" s="379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9"/>
      <c r="X16" s="379"/>
      <c r="Y16" s="188"/>
      <c r="Z16" s="188"/>
      <c r="AA16" s="188"/>
      <c r="AB16" s="188"/>
      <c r="AC16" s="188"/>
      <c r="AD16" s="188"/>
      <c r="AE16" s="188"/>
      <c r="AF16" s="188"/>
      <c r="AG16" s="189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9"/>
      <c r="AV16" s="1488"/>
      <c r="AW16" s="1476"/>
      <c r="AX16" s="1476"/>
      <c r="AY16" s="1476"/>
      <c r="AZ16" s="1489"/>
      <c r="BA16" s="190">
        <f t="shared" ref="BA16:BA18" si="6">SUM(AV16:AZ16)</f>
        <v>0</v>
      </c>
      <c r="BB16" s="190">
        <f t="shared" si="2"/>
        <v>0</v>
      </c>
      <c r="BC16" s="495">
        <f t="shared" si="4"/>
        <v>0</v>
      </c>
      <c r="BD16" s="190">
        <f t="shared" ref="BD16:BD29" si="7">SUM(BC16*10)</f>
        <v>0</v>
      </c>
      <c r="BE16" s="1446" t="s">
        <v>814</v>
      </c>
    </row>
    <row r="17" spans="1:57" ht="15" customHeight="1" x14ac:dyDescent="0.25">
      <c r="A17" s="175">
        <f t="shared" si="0"/>
        <v>15</v>
      </c>
      <c r="B17" s="1320" t="s">
        <v>922</v>
      </c>
      <c r="C17" s="156" t="s">
        <v>28</v>
      </c>
      <c r="D17" s="379"/>
      <c r="E17" s="188"/>
      <c r="F17" s="188">
        <v>2</v>
      </c>
      <c r="G17" s="188"/>
      <c r="H17" s="188"/>
      <c r="I17" s="188">
        <v>1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9"/>
      <c r="X17" s="379"/>
      <c r="Y17" s="188"/>
      <c r="Z17" s="188"/>
      <c r="AA17" s="188"/>
      <c r="AB17" s="188"/>
      <c r="AC17" s="188"/>
      <c r="AD17" s="188"/>
      <c r="AE17" s="188"/>
      <c r="AF17" s="188"/>
      <c r="AG17" s="189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9"/>
      <c r="AV17" s="1488"/>
      <c r="AW17" s="1476"/>
      <c r="AX17" s="1476"/>
      <c r="AY17" s="1476"/>
      <c r="AZ17" s="1489"/>
      <c r="BA17" s="190">
        <f t="shared" si="6"/>
        <v>0</v>
      </c>
      <c r="BB17" s="190">
        <f t="shared" si="2"/>
        <v>3</v>
      </c>
      <c r="BC17" s="495">
        <f t="shared" si="4"/>
        <v>3</v>
      </c>
      <c r="BD17" s="190">
        <f t="shared" ref="BD17" si="8">SUM(BC17*10)</f>
        <v>30</v>
      </c>
      <c r="BE17" s="1436" t="s">
        <v>922</v>
      </c>
    </row>
    <row r="18" spans="1:57" ht="15" customHeight="1" x14ac:dyDescent="0.25">
      <c r="A18" s="291">
        <f t="shared" si="0"/>
        <v>3</v>
      </c>
      <c r="B18" s="31" t="s">
        <v>13</v>
      </c>
      <c r="C18" s="155" t="s">
        <v>28</v>
      </c>
      <c r="D18" s="379">
        <v>2</v>
      </c>
      <c r="E18" s="188">
        <v>2</v>
      </c>
      <c r="F18" s="188">
        <v>6</v>
      </c>
      <c r="G18" s="188">
        <v>5</v>
      </c>
      <c r="H18" s="188">
        <v>4</v>
      </c>
      <c r="I18" s="188">
        <v>1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9"/>
      <c r="X18" s="379"/>
      <c r="Y18" s="188"/>
      <c r="Z18" s="188"/>
      <c r="AA18" s="188"/>
      <c r="AB18" s="188"/>
      <c r="AC18" s="188"/>
      <c r="AD18" s="188"/>
      <c r="AE18" s="188"/>
      <c r="AF18" s="188"/>
      <c r="AG18" s="189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  <c r="AS18" s="188"/>
      <c r="AT18" s="188"/>
      <c r="AU18" s="189"/>
      <c r="AV18" s="1488">
        <v>2</v>
      </c>
      <c r="AW18" s="1476">
        <v>3</v>
      </c>
      <c r="AX18" s="1476"/>
      <c r="AY18" s="1476"/>
      <c r="AZ18" s="1489"/>
      <c r="BA18" s="190">
        <f t="shared" si="6"/>
        <v>5</v>
      </c>
      <c r="BB18" s="190">
        <f t="shared" si="2"/>
        <v>20</v>
      </c>
      <c r="BC18" s="495">
        <f t="shared" si="4"/>
        <v>25</v>
      </c>
      <c r="BD18" s="190">
        <f t="shared" si="7"/>
        <v>250</v>
      </c>
      <c r="BE18" s="1433" t="s">
        <v>13</v>
      </c>
    </row>
    <row r="19" spans="1:57" ht="15" customHeight="1" x14ac:dyDescent="0.25">
      <c r="A19" s="259">
        <f t="shared" si="0"/>
        <v>9</v>
      </c>
      <c r="B19" s="33" t="s">
        <v>14</v>
      </c>
      <c r="C19" s="157" t="s">
        <v>23</v>
      </c>
      <c r="D19" s="376">
        <v>1</v>
      </c>
      <c r="E19" s="179">
        <v>1</v>
      </c>
      <c r="F19" s="179">
        <v>3</v>
      </c>
      <c r="G19" s="179"/>
      <c r="H19" s="179"/>
      <c r="I19" s="179">
        <v>1</v>
      </c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80"/>
      <c r="X19" s="376"/>
      <c r="Y19" s="179"/>
      <c r="Z19" s="179"/>
      <c r="AA19" s="179"/>
      <c r="AB19" s="179"/>
      <c r="AC19" s="179"/>
      <c r="AD19" s="179"/>
      <c r="AE19" s="179"/>
      <c r="AF19" s="179"/>
      <c r="AG19" s="180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80"/>
      <c r="AV19" s="1482"/>
      <c r="AW19" s="1475"/>
      <c r="AX19" s="1475"/>
      <c r="AY19" s="1475"/>
      <c r="AZ19" s="1483"/>
      <c r="BA19" s="181">
        <f>SUM(AV19:AZ19)</f>
        <v>0</v>
      </c>
      <c r="BB19" s="181">
        <f t="shared" si="2"/>
        <v>6</v>
      </c>
      <c r="BC19" s="458">
        <f t="shared" si="4"/>
        <v>6</v>
      </c>
      <c r="BD19" s="181">
        <f t="shared" si="7"/>
        <v>60</v>
      </c>
      <c r="BE19" s="1437" t="s">
        <v>14</v>
      </c>
    </row>
    <row r="20" spans="1:57" ht="15" customHeight="1" x14ac:dyDescent="0.25">
      <c r="A20" s="476">
        <f t="shared" si="0"/>
        <v>7</v>
      </c>
      <c r="B20" s="147" t="s">
        <v>386</v>
      </c>
      <c r="C20" s="158" t="s">
        <v>26</v>
      </c>
      <c r="D20" s="378">
        <v>4</v>
      </c>
      <c r="E20" s="185">
        <v>3</v>
      </c>
      <c r="F20" s="185">
        <v>4</v>
      </c>
      <c r="G20" s="185"/>
      <c r="H20" s="185">
        <v>3</v>
      </c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378"/>
      <c r="Y20" s="185"/>
      <c r="Z20" s="185"/>
      <c r="AA20" s="185"/>
      <c r="AB20" s="185"/>
      <c r="AC20" s="185"/>
      <c r="AD20" s="185"/>
      <c r="AE20" s="185"/>
      <c r="AF20" s="185"/>
      <c r="AG20" s="186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6"/>
      <c r="AV20" s="1486"/>
      <c r="AW20" s="1166"/>
      <c r="AX20" s="1166"/>
      <c r="AY20" s="1166"/>
      <c r="AZ20" s="1487"/>
      <c r="BA20" s="187">
        <f>SUM(AV20:AZ20)</f>
        <v>0</v>
      </c>
      <c r="BB20" s="187">
        <f t="shared" si="2"/>
        <v>14</v>
      </c>
      <c r="BC20" s="459">
        <f t="shared" si="4"/>
        <v>14</v>
      </c>
      <c r="BD20" s="187">
        <f t="shared" si="7"/>
        <v>140</v>
      </c>
      <c r="BE20" s="1438" t="s">
        <v>386</v>
      </c>
    </row>
    <row r="21" spans="1:57" ht="15" customHeight="1" x14ac:dyDescent="0.25">
      <c r="A21" s="1644">
        <f t="shared" si="0"/>
        <v>5</v>
      </c>
      <c r="B21" s="148" t="s">
        <v>490</v>
      </c>
      <c r="C21" s="159" t="s">
        <v>23</v>
      </c>
      <c r="D21" s="376">
        <v>2</v>
      </c>
      <c r="E21" s="179">
        <v>2</v>
      </c>
      <c r="F21" s="179">
        <v>2</v>
      </c>
      <c r="G21" s="179"/>
      <c r="H21" s="179"/>
      <c r="I21" s="179">
        <v>1</v>
      </c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80"/>
      <c r="X21" s="376"/>
      <c r="Y21" s="179"/>
      <c r="Z21" s="179"/>
      <c r="AA21" s="179"/>
      <c r="AB21" s="179"/>
      <c r="AC21" s="179"/>
      <c r="AD21" s="179"/>
      <c r="AE21" s="179"/>
      <c r="AF21" s="179"/>
      <c r="AG21" s="180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80"/>
      <c r="AV21" s="1482">
        <v>1</v>
      </c>
      <c r="AW21" s="1475">
        <v>1</v>
      </c>
      <c r="AX21" s="1475">
        <v>3</v>
      </c>
      <c r="AY21" s="1475">
        <v>3</v>
      </c>
      <c r="AZ21" s="1483"/>
      <c r="BA21" s="181">
        <f>SUM(AV21:AZ21)</f>
        <v>8</v>
      </c>
      <c r="BB21" s="181">
        <f t="shared" si="2"/>
        <v>7</v>
      </c>
      <c r="BC21" s="458">
        <f t="shared" si="4"/>
        <v>15</v>
      </c>
      <c r="BD21" s="181">
        <f t="shared" si="7"/>
        <v>150</v>
      </c>
      <c r="BE21" s="1439" t="s">
        <v>490</v>
      </c>
    </row>
    <row r="22" spans="1:57" ht="15" customHeight="1" x14ac:dyDescent="0.25">
      <c r="A22" s="175">
        <f t="shared" si="0"/>
        <v>13</v>
      </c>
      <c r="B22" s="145" t="s">
        <v>764</v>
      </c>
      <c r="C22" s="153" t="s">
        <v>24</v>
      </c>
      <c r="D22" s="3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7"/>
      <c r="X22" s="375"/>
      <c r="Y22" s="176"/>
      <c r="Z22" s="176"/>
      <c r="AA22" s="176"/>
      <c r="AB22" s="176"/>
      <c r="AC22" s="176"/>
      <c r="AD22" s="176"/>
      <c r="AE22" s="176"/>
      <c r="AF22" s="176"/>
      <c r="AG22" s="177"/>
      <c r="AH22" s="176"/>
      <c r="AI22" s="176"/>
      <c r="AJ22" s="176"/>
      <c r="AK22" s="176"/>
      <c r="AL22" s="176"/>
      <c r="AM22" s="176"/>
      <c r="AN22" s="176"/>
      <c r="AO22" s="176"/>
      <c r="AP22" s="176"/>
      <c r="AQ22" s="176"/>
      <c r="AR22" s="176"/>
      <c r="AS22" s="176"/>
      <c r="AT22" s="176"/>
      <c r="AU22" s="177"/>
      <c r="AV22" s="1480">
        <v>2</v>
      </c>
      <c r="AW22" s="1164">
        <v>2</v>
      </c>
      <c r="AX22" s="1164"/>
      <c r="AY22" s="1164"/>
      <c r="AZ22" s="1481"/>
      <c r="BA22" s="178">
        <f t="shared" ref="BA22:BA26" si="9">SUM(AV22:AZ22)</f>
        <v>4</v>
      </c>
      <c r="BB22" s="178">
        <f t="shared" si="2"/>
        <v>0</v>
      </c>
      <c r="BC22" s="446">
        <f t="shared" si="4"/>
        <v>4</v>
      </c>
      <c r="BD22" s="178">
        <f t="shared" si="7"/>
        <v>40</v>
      </c>
      <c r="BE22" s="1430" t="s">
        <v>764</v>
      </c>
    </row>
    <row r="23" spans="1:57" ht="14.25" customHeight="1" x14ac:dyDescent="0.25">
      <c r="A23" s="175">
        <f t="shared" si="0"/>
        <v>20</v>
      </c>
      <c r="B23" s="145" t="s">
        <v>881</v>
      </c>
      <c r="C23" s="153" t="s">
        <v>24</v>
      </c>
      <c r="D23" s="37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7"/>
      <c r="X23" s="375"/>
      <c r="Y23" s="176"/>
      <c r="Z23" s="176"/>
      <c r="AA23" s="176"/>
      <c r="AB23" s="176"/>
      <c r="AC23" s="176"/>
      <c r="AD23" s="176"/>
      <c r="AE23" s="176"/>
      <c r="AF23" s="176"/>
      <c r="AG23" s="177"/>
      <c r="AH23" s="176"/>
      <c r="AI23" s="176"/>
      <c r="AJ23" s="176"/>
      <c r="AK23" s="176"/>
      <c r="AL23" s="176"/>
      <c r="AM23" s="176"/>
      <c r="AN23" s="176"/>
      <c r="AO23" s="176"/>
      <c r="AP23" s="176"/>
      <c r="AQ23" s="176"/>
      <c r="AR23" s="176"/>
      <c r="AS23" s="176"/>
      <c r="AT23" s="176"/>
      <c r="AU23" s="177"/>
      <c r="AV23" s="1480"/>
      <c r="AW23" s="1164"/>
      <c r="AX23" s="1164"/>
      <c r="AY23" s="1164"/>
      <c r="AZ23" s="1481"/>
      <c r="BA23" s="178">
        <f t="shared" si="9"/>
        <v>0</v>
      </c>
      <c r="BB23" s="178">
        <f t="shared" si="2"/>
        <v>0</v>
      </c>
      <c r="BC23" s="446">
        <f t="shared" si="4"/>
        <v>0</v>
      </c>
      <c r="BD23" s="178">
        <f t="shared" si="7"/>
        <v>0</v>
      </c>
      <c r="BE23" s="1440" t="s">
        <v>877</v>
      </c>
    </row>
    <row r="24" spans="1:57" ht="15" hidden="1" customHeight="1" x14ac:dyDescent="0.25">
      <c r="A24" s="175">
        <f t="shared" ref="A24" si="10">+RANK(BC24,$BC$5:$BC$35,0)</f>
        <v>20</v>
      </c>
      <c r="B24" s="145" t="s">
        <v>869</v>
      </c>
      <c r="C24" s="153" t="s">
        <v>24</v>
      </c>
      <c r="D24" s="3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7"/>
      <c r="X24" s="375"/>
      <c r="Y24" s="176"/>
      <c r="Z24" s="176"/>
      <c r="AA24" s="176"/>
      <c r="AB24" s="176"/>
      <c r="AC24" s="176"/>
      <c r="AD24" s="176"/>
      <c r="AE24" s="176"/>
      <c r="AF24" s="176"/>
      <c r="AG24" s="177"/>
      <c r="AH24" s="176"/>
      <c r="AI24" s="176"/>
      <c r="AJ24" s="176"/>
      <c r="AK24" s="176"/>
      <c r="AL24" s="176"/>
      <c r="AM24" s="176"/>
      <c r="AN24" s="176"/>
      <c r="AO24" s="176"/>
      <c r="AP24" s="176"/>
      <c r="AQ24" s="176"/>
      <c r="AR24" s="176"/>
      <c r="AS24" s="176"/>
      <c r="AT24" s="176"/>
      <c r="AU24" s="177"/>
      <c r="AV24" s="1480"/>
      <c r="AW24" s="1164"/>
      <c r="AX24" s="1164"/>
      <c r="AY24" s="1164"/>
      <c r="AZ24" s="1481"/>
      <c r="BA24" s="178">
        <f t="shared" si="9"/>
        <v>0</v>
      </c>
      <c r="BB24" s="178">
        <f t="shared" si="2"/>
        <v>0</v>
      </c>
      <c r="BC24" s="446">
        <f t="shared" si="4"/>
        <v>0</v>
      </c>
      <c r="BD24" s="178">
        <f t="shared" ref="BD24:BD26" si="11">SUM(BC24*10)</f>
        <v>0</v>
      </c>
      <c r="BE24" s="1441" t="s">
        <v>869</v>
      </c>
    </row>
    <row r="25" spans="1:57" ht="15" customHeight="1" x14ac:dyDescent="0.25">
      <c r="A25" s="175">
        <f t="shared" ref="A25:A35" si="12">+RANK(BC25,$BC$5:$BC$35,0)</f>
        <v>20</v>
      </c>
      <c r="B25" s="145" t="s">
        <v>609</v>
      </c>
      <c r="C25" s="153" t="s">
        <v>24</v>
      </c>
      <c r="D25" s="3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7"/>
      <c r="X25" s="375"/>
      <c r="Y25" s="176"/>
      <c r="Z25" s="176"/>
      <c r="AA25" s="176"/>
      <c r="AB25" s="176"/>
      <c r="AC25" s="176"/>
      <c r="AD25" s="176"/>
      <c r="AE25" s="176"/>
      <c r="AF25" s="176"/>
      <c r="AG25" s="177"/>
      <c r="AH25" s="176"/>
      <c r="AI25" s="176"/>
      <c r="AJ25" s="176"/>
      <c r="AK25" s="176"/>
      <c r="AL25" s="176"/>
      <c r="AM25" s="176"/>
      <c r="AN25" s="176"/>
      <c r="AO25" s="176"/>
      <c r="AP25" s="176"/>
      <c r="AQ25" s="176"/>
      <c r="AR25" s="176"/>
      <c r="AS25" s="176"/>
      <c r="AT25" s="176"/>
      <c r="AU25" s="177"/>
      <c r="AV25" s="1480"/>
      <c r="AW25" s="1164"/>
      <c r="AX25" s="1164"/>
      <c r="AY25" s="1164"/>
      <c r="AZ25" s="1481"/>
      <c r="BA25" s="178">
        <f t="shared" si="9"/>
        <v>0</v>
      </c>
      <c r="BB25" s="178">
        <f t="shared" si="2"/>
        <v>0</v>
      </c>
      <c r="BC25" s="446">
        <f t="shared" si="4"/>
        <v>0</v>
      </c>
      <c r="BD25" s="178">
        <f t="shared" si="11"/>
        <v>0</v>
      </c>
      <c r="BE25" s="1441" t="s">
        <v>609</v>
      </c>
    </row>
    <row r="26" spans="1:57" ht="15" customHeight="1" x14ac:dyDescent="0.25">
      <c r="A26" s="175">
        <f t="shared" si="12"/>
        <v>17</v>
      </c>
      <c r="B26" s="34" t="s">
        <v>519</v>
      </c>
      <c r="C26" s="153" t="s">
        <v>24</v>
      </c>
      <c r="D26" s="3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7"/>
      <c r="X26" s="375"/>
      <c r="Y26" s="176"/>
      <c r="Z26" s="176"/>
      <c r="AA26" s="176"/>
      <c r="AB26" s="176"/>
      <c r="AC26" s="176"/>
      <c r="AD26" s="176"/>
      <c r="AE26" s="176"/>
      <c r="AF26" s="176"/>
      <c r="AG26" s="177"/>
      <c r="AH26" s="176"/>
      <c r="AI26" s="176"/>
      <c r="AJ26" s="176"/>
      <c r="AK26" s="176"/>
      <c r="AL26" s="176"/>
      <c r="AM26" s="176"/>
      <c r="AN26" s="176"/>
      <c r="AO26" s="176"/>
      <c r="AP26" s="176"/>
      <c r="AQ26" s="176"/>
      <c r="AR26" s="176"/>
      <c r="AS26" s="176"/>
      <c r="AT26" s="176"/>
      <c r="AU26" s="177"/>
      <c r="AV26" s="1480">
        <v>1</v>
      </c>
      <c r="AW26" s="1164">
        <v>1</v>
      </c>
      <c r="AX26" s="1164"/>
      <c r="AY26" s="1164"/>
      <c r="AZ26" s="1481"/>
      <c r="BA26" s="178">
        <f t="shared" si="9"/>
        <v>2</v>
      </c>
      <c r="BB26" s="178">
        <f t="shared" si="2"/>
        <v>0</v>
      </c>
      <c r="BC26" s="446">
        <f t="shared" si="4"/>
        <v>2</v>
      </c>
      <c r="BD26" s="178">
        <f t="shared" si="11"/>
        <v>20</v>
      </c>
      <c r="BE26" s="1440" t="s">
        <v>519</v>
      </c>
    </row>
    <row r="27" spans="1:57" ht="15" customHeight="1" x14ac:dyDescent="0.25">
      <c r="A27" s="175">
        <f t="shared" si="12"/>
        <v>20</v>
      </c>
      <c r="B27" s="160" t="s">
        <v>411</v>
      </c>
      <c r="C27" s="372" t="s">
        <v>26</v>
      </c>
      <c r="D27" s="380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2"/>
      <c r="X27" s="380"/>
      <c r="Y27" s="191"/>
      <c r="Z27" s="191"/>
      <c r="AA27" s="191"/>
      <c r="AB27" s="191"/>
      <c r="AC27" s="191"/>
      <c r="AD27" s="191"/>
      <c r="AE27" s="191"/>
      <c r="AF27" s="191"/>
      <c r="AG27" s="192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6"/>
      <c r="AV27" s="1486"/>
      <c r="AW27" s="1166"/>
      <c r="AX27" s="1166"/>
      <c r="AY27" s="1166"/>
      <c r="AZ27" s="1487"/>
      <c r="BA27" s="187">
        <f t="shared" ref="BA27:BA34" si="13">SUM(AV27:AZ27)</f>
        <v>0</v>
      </c>
      <c r="BB27" s="187">
        <f t="shared" si="2"/>
        <v>0</v>
      </c>
      <c r="BC27" s="459">
        <f>SUM(D27:AU27)</f>
        <v>0</v>
      </c>
      <c r="BD27" s="193">
        <f>SUM(BC27*10)</f>
        <v>0</v>
      </c>
      <c r="BE27" s="1442" t="s">
        <v>411</v>
      </c>
    </row>
    <row r="28" spans="1:57" ht="15" customHeight="1" x14ac:dyDescent="0.25">
      <c r="A28" s="259">
        <f t="shared" si="12"/>
        <v>9</v>
      </c>
      <c r="B28" s="33" t="s">
        <v>479</v>
      </c>
      <c r="C28" s="157" t="s">
        <v>23</v>
      </c>
      <c r="D28" s="376">
        <v>3</v>
      </c>
      <c r="E28" s="179">
        <v>3</v>
      </c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80"/>
      <c r="X28" s="376"/>
      <c r="Y28" s="179"/>
      <c r="Z28" s="179"/>
      <c r="AA28" s="179"/>
      <c r="AB28" s="179"/>
      <c r="AC28" s="179"/>
      <c r="AD28" s="179"/>
      <c r="AE28" s="179"/>
      <c r="AF28" s="179"/>
      <c r="AG28" s="180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80"/>
      <c r="AV28" s="1482"/>
      <c r="AW28" s="1475"/>
      <c r="AX28" s="1475"/>
      <c r="AY28" s="1475"/>
      <c r="AZ28" s="1483"/>
      <c r="BA28" s="181">
        <f t="shared" si="13"/>
        <v>0</v>
      </c>
      <c r="BB28" s="181">
        <f t="shared" si="2"/>
        <v>6</v>
      </c>
      <c r="BC28" s="458">
        <f>SUM(D28:AZ28)</f>
        <v>6</v>
      </c>
      <c r="BD28" s="194">
        <f>SUM(BC28*10)</f>
        <v>60</v>
      </c>
      <c r="BE28" s="1437" t="s">
        <v>472</v>
      </c>
    </row>
    <row r="29" spans="1:57" ht="15" customHeight="1" x14ac:dyDescent="0.25">
      <c r="A29" s="175">
        <f t="shared" si="12"/>
        <v>9</v>
      </c>
      <c r="B29" s="465" t="s">
        <v>16</v>
      </c>
      <c r="C29" s="466" t="s">
        <v>16</v>
      </c>
      <c r="D29" s="461"/>
      <c r="E29" s="462">
        <v>2</v>
      </c>
      <c r="F29" s="462">
        <v>2</v>
      </c>
      <c r="G29" s="462">
        <v>2</v>
      </c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3"/>
      <c r="X29" s="461"/>
      <c r="Y29" s="462"/>
      <c r="Z29" s="462"/>
      <c r="AA29" s="462"/>
      <c r="AB29" s="462"/>
      <c r="AC29" s="462"/>
      <c r="AD29" s="462"/>
      <c r="AE29" s="462"/>
      <c r="AF29" s="462"/>
      <c r="AG29" s="463"/>
      <c r="AH29" s="462"/>
      <c r="AI29" s="462"/>
      <c r="AJ29" s="462"/>
      <c r="AK29" s="462"/>
      <c r="AL29" s="462"/>
      <c r="AM29" s="462"/>
      <c r="AN29" s="462"/>
      <c r="AO29" s="462"/>
      <c r="AP29" s="462"/>
      <c r="AQ29" s="462"/>
      <c r="AR29" s="462"/>
      <c r="AS29" s="462"/>
      <c r="AT29" s="462"/>
      <c r="AU29" s="463"/>
      <c r="AV29" s="1484"/>
      <c r="AW29" s="1165"/>
      <c r="AX29" s="1165"/>
      <c r="AY29" s="1165"/>
      <c r="AZ29" s="1485"/>
      <c r="BA29" s="464">
        <f t="shared" si="13"/>
        <v>0</v>
      </c>
      <c r="BB29" s="464">
        <f t="shared" si="2"/>
        <v>6</v>
      </c>
      <c r="BC29" s="460">
        <f>SUM(D29:AZ29)</f>
        <v>6</v>
      </c>
      <c r="BD29" s="464">
        <f t="shared" si="7"/>
        <v>60</v>
      </c>
      <c r="BE29" s="1443" t="s">
        <v>16</v>
      </c>
    </row>
    <row r="30" spans="1:57" ht="15" customHeight="1" x14ac:dyDescent="0.25">
      <c r="A30" s="175">
        <f t="shared" si="12"/>
        <v>20</v>
      </c>
      <c r="B30" s="36" t="s">
        <v>17</v>
      </c>
      <c r="C30" s="158" t="s">
        <v>26</v>
      </c>
      <c r="D30" s="378"/>
      <c r="E30" s="185"/>
      <c r="F30" s="185"/>
      <c r="G30" s="185"/>
      <c r="H30" s="185"/>
      <c r="I30" s="185"/>
      <c r="J30" s="185"/>
      <c r="K30" s="185"/>
      <c r="L30" s="185"/>
      <c r="M30" s="185"/>
      <c r="N30" s="185"/>
      <c r="O30" s="185"/>
      <c r="P30" s="191"/>
      <c r="Q30" s="191"/>
      <c r="R30" s="191"/>
      <c r="S30" s="191"/>
      <c r="T30" s="191"/>
      <c r="U30" s="191"/>
      <c r="V30" s="191"/>
      <c r="W30" s="192"/>
      <c r="X30" s="380"/>
      <c r="Y30" s="191"/>
      <c r="Z30" s="191"/>
      <c r="AA30" s="191"/>
      <c r="AB30" s="191"/>
      <c r="AC30" s="191"/>
      <c r="AD30" s="191"/>
      <c r="AE30" s="191"/>
      <c r="AF30" s="191"/>
      <c r="AG30" s="192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6"/>
      <c r="AV30" s="1486"/>
      <c r="AW30" s="1166"/>
      <c r="AX30" s="1166"/>
      <c r="AY30" s="1166"/>
      <c r="AZ30" s="1487"/>
      <c r="BA30" s="187">
        <f t="shared" si="13"/>
        <v>0</v>
      </c>
      <c r="BB30" s="187">
        <f t="shared" si="2"/>
        <v>0</v>
      </c>
      <c r="BC30" s="459">
        <f>SUM(D30:AU30)</f>
        <v>0</v>
      </c>
      <c r="BD30" s="193">
        <f t="shared" ref="BD30:BD35" si="14">SUM(BC30*10)</f>
        <v>0</v>
      </c>
      <c r="BE30" s="1432" t="s">
        <v>17</v>
      </c>
    </row>
    <row r="31" spans="1:57" ht="15" customHeight="1" x14ac:dyDescent="0.25">
      <c r="A31" s="175">
        <f t="shared" si="12"/>
        <v>20</v>
      </c>
      <c r="B31" s="35" t="s">
        <v>18</v>
      </c>
      <c r="C31" s="158" t="s">
        <v>26</v>
      </c>
      <c r="D31" s="380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2"/>
      <c r="X31" s="380"/>
      <c r="Y31" s="191"/>
      <c r="Z31" s="191"/>
      <c r="AA31" s="191"/>
      <c r="AB31" s="191"/>
      <c r="AC31" s="191"/>
      <c r="AD31" s="191"/>
      <c r="AE31" s="191"/>
      <c r="AF31" s="191"/>
      <c r="AG31" s="192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6"/>
      <c r="AV31" s="1486"/>
      <c r="AW31" s="1166"/>
      <c r="AX31" s="1166"/>
      <c r="AY31" s="1166"/>
      <c r="AZ31" s="1487"/>
      <c r="BA31" s="187">
        <f t="shared" si="13"/>
        <v>0</v>
      </c>
      <c r="BB31" s="187">
        <f t="shared" si="2"/>
        <v>0</v>
      </c>
      <c r="BC31" s="459">
        <f>SUM(D31:AU31)</f>
        <v>0</v>
      </c>
      <c r="BD31" s="193">
        <f t="shared" si="14"/>
        <v>0</v>
      </c>
      <c r="BE31" s="1442" t="s">
        <v>18</v>
      </c>
    </row>
    <row r="32" spans="1:57" ht="15" customHeight="1" x14ac:dyDescent="0.25">
      <c r="A32" s="175">
        <f t="shared" si="12"/>
        <v>15</v>
      </c>
      <c r="B32" s="33" t="s">
        <v>657</v>
      </c>
      <c r="C32" s="159" t="s">
        <v>23</v>
      </c>
      <c r="D32" s="376">
        <v>1</v>
      </c>
      <c r="E32" s="179">
        <v>2</v>
      </c>
      <c r="F32" s="179"/>
      <c r="G32" s="179"/>
      <c r="H32" s="179"/>
      <c r="I32" s="179"/>
      <c r="J32" s="179"/>
      <c r="K32" s="179"/>
      <c r="L32" s="179"/>
      <c r="M32" s="179"/>
      <c r="N32" s="179"/>
      <c r="O32" s="179"/>
      <c r="P32" s="179"/>
      <c r="Q32" s="179"/>
      <c r="R32" s="179"/>
      <c r="S32" s="179"/>
      <c r="T32" s="179"/>
      <c r="U32" s="179"/>
      <c r="V32" s="179"/>
      <c r="W32" s="180"/>
      <c r="X32" s="376"/>
      <c r="Y32" s="179"/>
      <c r="Z32" s="179"/>
      <c r="AA32" s="179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80"/>
      <c r="AV32" s="1482"/>
      <c r="AW32" s="1475"/>
      <c r="AX32" s="1475"/>
      <c r="AY32" s="1475"/>
      <c r="AZ32" s="1483"/>
      <c r="BA32" s="181">
        <f t="shared" si="13"/>
        <v>0</v>
      </c>
      <c r="BB32" s="181">
        <f t="shared" si="2"/>
        <v>3</v>
      </c>
      <c r="BC32" s="458">
        <f>SUM(D32:AZ32)</f>
        <v>3</v>
      </c>
      <c r="BD32" s="194">
        <f>SUM(BC32*10)</f>
        <v>30</v>
      </c>
      <c r="BE32" s="1444" t="s">
        <v>657</v>
      </c>
    </row>
    <row r="33" spans="1:57" ht="15" customHeight="1" x14ac:dyDescent="0.25">
      <c r="A33" s="175">
        <f t="shared" si="12"/>
        <v>13</v>
      </c>
      <c r="B33" s="36" t="s">
        <v>491</v>
      </c>
      <c r="C33" s="158" t="s">
        <v>26</v>
      </c>
      <c r="D33" s="378"/>
      <c r="E33" s="185">
        <v>2</v>
      </c>
      <c r="F33" s="185">
        <v>2</v>
      </c>
      <c r="G33" s="185"/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378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6"/>
      <c r="AV33" s="1486"/>
      <c r="AW33" s="1166"/>
      <c r="AX33" s="1166"/>
      <c r="AY33" s="1166"/>
      <c r="AZ33" s="1487"/>
      <c r="BA33" s="187">
        <f t="shared" si="13"/>
        <v>0</v>
      </c>
      <c r="BB33" s="187">
        <f t="shared" si="2"/>
        <v>4</v>
      </c>
      <c r="BC33" s="459">
        <f>SUM(D33:AZ33)</f>
        <v>4</v>
      </c>
      <c r="BD33" s="187">
        <f t="shared" ref="BD33" si="15">SUM(BC33*10)</f>
        <v>40</v>
      </c>
      <c r="BE33" s="1432" t="s">
        <v>491</v>
      </c>
    </row>
    <row r="34" spans="1:57" ht="15" customHeight="1" thickBot="1" x14ac:dyDescent="0.3">
      <c r="A34" s="175">
        <f t="shared" si="12"/>
        <v>19</v>
      </c>
      <c r="B34" s="144" t="s">
        <v>476</v>
      </c>
      <c r="C34" s="153" t="s">
        <v>24</v>
      </c>
      <c r="D34" s="375"/>
      <c r="E34" s="176">
        <v>1</v>
      </c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6"/>
      <c r="T34" s="176"/>
      <c r="U34" s="176"/>
      <c r="V34" s="176"/>
      <c r="W34" s="177"/>
      <c r="X34" s="544"/>
      <c r="Y34" s="381"/>
      <c r="Z34" s="381"/>
      <c r="AA34" s="381"/>
      <c r="AB34" s="381"/>
      <c r="AC34" s="381"/>
      <c r="AD34" s="381"/>
      <c r="AE34" s="381"/>
      <c r="AF34" s="381"/>
      <c r="AG34" s="381"/>
      <c r="AH34" s="381"/>
      <c r="AI34" s="381"/>
      <c r="AJ34" s="381"/>
      <c r="AK34" s="381"/>
      <c r="AL34" s="381"/>
      <c r="AM34" s="381"/>
      <c r="AN34" s="382"/>
      <c r="AO34" s="381"/>
      <c r="AP34" s="381"/>
      <c r="AQ34" s="381"/>
      <c r="AR34" s="381"/>
      <c r="AS34" s="381"/>
      <c r="AT34" s="381"/>
      <c r="AU34" s="1470"/>
      <c r="AV34" s="1492"/>
      <c r="AW34" s="1493"/>
      <c r="AX34" s="1493"/>
      <c r="AY34" s="1493"/>
      <c r="AZ34" s="1494"/>
      <c r="BA34" s="178">
        <f t="shared" si="13"/>
        <v>0</v>
      </c>
      <c r="BB34" s="178">
        <f t="shared" si="2"/>
        <v>1</v>
      </c>
      <c r="BC34" s="446">
        <f>SUM(D34:AZ34)</f>
        <v>1</v>
      </c>
      <c r="BD34" s="178">
        <f t="shared" si="14"/>
        <v>10</v>
      </c>
      <c r="BE34" s="1445" t="s">
        <v>476</v>
      </c>
    </row>
    <row r="35" spans="1:57" ht="0.75" customHeight="1" thickBot="1" x14ac:dyDescent="0.3">
      <c r="A35" s="195">
        <f t="shared" si="12"/>
        <v>20</v>
      </c>
      <c r="B35" s="42" t="s">
        <v>396</v>
      </c>
      <c r="C35" s="161" t="s">
        <v>26</v>
      </c>
      <c r="D35" s="196"/>
      <c r="E35" s="196"/>
      <c r="F35" s="196"/>
      <c r="G35" s="196"/>
      <c r="H35" s="196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7"/>
      <c r="AH35" s="249"/>
      <c r="AI35" s="249"/>
      <c r="AJ35" s="249"/>
      <c r="AK35" s="249"/>
      <c r="AL35" s="249"/>
      <c r="AM35" s="249"/>
      <c r="AN35" s="249"/>
      <c r="AO35" s="249"/>
      <c r="AP35" s="249"/>
      <c r="AQ35" s="249"/>
      <c r="AR35" s="249"/>
      <c r="AS35" s="249"/>
      <c r="AT35" s="249"/>
      <c r="AU35" s="444"/>
      <c r="AV35" s="1162"/>
      <c r="AW35" s="1162"/>
      <c r="AX35" s="1162"/>
      <c r="AY35" s="1162"/>
      <c r="AZ35" s="1162"/>
      <c r="BA35" s="1461"/>
      <c r="BB35" s="1162"/>
      <c r="BC35" s="446">
        <f>SUM(D35:AU35)</f>
        <v>0</v>
      </c>
      <c r="BD35" s="198">
        <f t="shared" si="14"/>
        <v>0</v>
      </c>
      <c r="BE35" s="43" t="s">
        <v>396</v>
      </c>
    </row>
    <row r="36" spans="1:57" ht="19.5" customHeight="1" thickBot="1" x14ac:dyDescent="0.25">
      <c r="D36" s="199">
        <f t="shared" ref="D36:AI36" si="16">SUM(D5:D35)</f>
        <v>17</v>
      </c>
      <c r="E36" s="200">
        <f t="shared" si="16"/>
        <v>23</v>
      </c>
      <c r="F36" s="200">
        <f t="shared" si="16"/>
        <v>36</v>
      </c>
      <c r="G36" s="200">
        <f t="shared" si="16"/>
        <v>27</v>
      </c>
      <c r="H36" s="200">
        <f t="shared" si="16"/>
        <v>12</v>
      </c>
      <c r="I36" s="200">
        <f t="shared" si="16"/>
        <v>11</v>
      </c>
      <c r="J36" s="200">
        <f t="shared" si="16"/>
        <v>0</v>
      </c>
      <c r="K36" s="200">
        <f t="shared" si="16"/>
        <v>0</v>
      </c>
      <c r="L36" s="200">
        <f t="shared" si="16"/>
        <v>0</v>
      </c>
      <c r="M36" s="200">
        <f t="shared" si="16"/>
        <v>0</v>
      </c>
      <c r="N36" s="200">
        <f t="shared" si="16"/>
        <v>0</v>
      </c>
      <c r="O36" s="200">
        <f t="shared" si="16"/>
        <v>0</v>
      </c>
      <c r="P36" s="200">
        <f t="shared" si="16"/>
        <v>0</v>
      </c>
      <c r="Q36" s="200">
        <f t="shared" si="16"/>
        <v>0</v>
      </c>
      <c r="R36" s="200">
        <f t="shared" si="16"/>
        <v>0</v>
      </c>
      <c r="S36" s="200">
        <f t="shared" si="16"/>
        <v>0</v>
      </c>
      <c r="T36" s="200">
        <f t="shared" si="16"/>
        <v>0</v>
      </c>
      <c r="U36" s="200">
        <f t="shared" si="16"/>
        <v>0</v>
      </c>
      <c r="V36" s="200">
        <f t="shared" si="16"/>
        <v>0</v>
      </c>
      <c r="W36" s="200">
        <f t="shared" si="16"/>
        <v>0</v>
      </c>
      <c r="X36" s="200">
        <f t="shared" si="16"/>
        <v>0</v>
      </c>
      <c r="Y36" s="200">
        <f t="shared" si="16"/>
        <v>0</v>
      </c>
      <c r="Z36" s="200">
        <f t="shared" si="16"/>
        <v>0</v>
      </c>
      <c r="AA36" s="200">
        <f t="shared" si="16"/>
        <v>0</v>
      </c>
      <c r="AB36" s="200">
        <f t="shared" si="16"/>
        <v>0</v>
      </c>
      <c r="AC36" s="200">
        <f t="shared" si="16"/>
        <v>0</v>
      </c>
      <c r="AD36" s="200">
        <f t="shared" si="16"/>
        <v>0</v>
      </c>
      <c r="AE36" s="200">
        <f t="shared" si="16"/>
        <v>0</v>
      </c>
      <c r="AF36" s="200">
        <f t="shared" si="16"/>
        <v>0</v>
      </c>
      <c r="AG36" s="201">
        <f t="shared" si="16"/>
        <v>0</v>
      </c>
      <c r="AH36" s="201">
        <f t="shared" si="16"/>
        <v>0</v>
      </c>
      <c r="AI36" s="201">
        <f t="shared" si="16"/>
        <v>0</v>
      </c>
      <c r="AJ36" s="201">
        <f t="shared" ref="AJ36:AY36" si="17">SUM(AJ5:AJ35)</f>
        <v>0</v>
      </c>
      <c r="AK36" s="201">
        <f t="shared" si="17"/>
        <v>0</v>
      </c>
      <c r="AL36" s="201">
        <f t="shared" si="17"/>
        <v>0</v>
      </c>
      <c r="AM36" s="201">
        <f t="shared" si="17"/>
        <v>0</v>
      </c>
      <c r="AN36" s="201">
        <f t="shared" si="17"/>
        <v>0</v>
      </c>
      <c r="AO36" s="201">
        <f t="shared" si="17"/>
        <v>0</v>
      </c>
      <c r="AP36" s="201">
        <f t="shared" si="17"/>
        <v>0</v>
      </c>
      <c r="AQ36" s="201">
        <f t="shared" si="17"/>
        <v>0</v>
      </c>
      <c r="AR36" s="201">
        <f t="shared" si="17"/>
        <v>0</v>
      </c>
      <c r="AS36" s="201">
        <f t="shared" si="17"/>
        <v>0</v>
      </c>
      <c r="AT36" s="201">
        <f t="shared" si="17"/>
        <v>0</v>
      </c>
      <c r="AU36" s="201">
        <f t="shared" si="17"/>
        <v>0</v>
      </c>
      <c r="AV36" s="1495">
        <f t="shared" si="17"/>
        <v>26</v>
      </c>
      <c r="AW36" s="201">
        <f t="shared" si="17"/>
        <v>29</v>
      </c>
      <c r="AX36" s="201">
        <f t="shared" si="17"/>
        <v>25</v>
      </c>
      <c r="AY36" s="201">
        <f t="shared" si="17"/>
        <v>27</v>
      </c>
      <c r="AZ36" s="1496">
        <f>SUM(AZ5:AZ35)</f>
        <v>0</v>
      </c>
      <c r="BA36" s="1460">
        <f t="shared" ref="BA36" si="18">SUM(BA5:BA35)</f>
        <v>107</v>
      </c>
      <c r="BB36" s="1462">
        <f>SUM(BB5:BB35)</f>
        <v>126</v>
      </c>
      <c r="BC36" s="447">
        <f>SUM(BC5:BC35)</f>
        <v>233</v>
      </c>
      <c r="BD36" s="202">
        <f>SUM(BC36*10)</f>
        <v>2330</v>
      </c>
      <c r="BE36" s="203"/>
    </row>
    <row r="37" spans="1:57" ht="9" customHeight="1" thickBot="1" x14ac:dyDescent="0.3">
      <c r="BC37" s="170"/>
    </row>
    <row r="38" spans="1:57" ht="15.75" customHeight="1" thickBot="1" x14ac:dyDescent="0.3">
      <c r="B38" s="542" t="s">
        <v>29</v>
      </c>
      <c r="C38" s="543"/>
      <c r="BC38" s="4" t="s">
        <v>186</v>
      </c>
    </row>
    <row r="39" spans="1:57" ht="15.75" thickBot="1" x14ac:dyDescent="0.3">
      <c r="A39" s="204" t="s">
        <v>394</v>
      </c>
      <c r="B39" s="171"/>
      <c r="C39" s="205" t="s">
        <v>30</v>
      </c>
      <c r="BC39" s="22" t="s">
        <v>390</v>
      </c>
      <c r="BE39" s="206" t="s">
        <v>31</v>
      </c>
    </row>
    <row r="40" spans="1:57" x14ac:dyDescent="0.25">
      <c r="A40" s="207" t="s">
        <v>32</v>
      </c>
      <c r="B40" s="208" t="s">
        <v>23</v>
      </c>
      <c r="C40" s="23">
        <v>6</v>
      </c>
      <c r="D40" s="209">
        <f>SUM(D5+D7+D19+D21+D28+D32)</f>
        <v>8</v>
      </c>
      <c r="E40" s="209">
        <f t="shared" ref="E40:AI40" si="19">SUM(E5+E7+E19+E21+E28+E32)</f>
        <v>8</v>
      </c>
      <c r="F40" s="209">
        <f t="shared" si="19"/>
        <v>6</v>
      </c>
      <c r="G40" s="209">
        <f t="shared" si="19"/>
        <v>0</v>
      </c>
      <c r="H40" s="209">
        <f t="shared" si="19"/>
        <v>1</v>
      </c>
      <c r="I40" s="209">
        <f t="shared" si="19"/>
        <v>2</v>
      </c>
      <c r="J40" s="209">
        <f t="shared" si="19"/>
        <v>0</v>
      </c>
      <c r="K40" s="209">
        <f t="shared" si="19"/>
        <v>0</v>
      </c>
      <c r="L40" s="209">
        <f t="shared" si="19"/>
        <v>0</v>
      </c>
      <c r="M40" s="209">
        <f t="shared" si="19"/>
        <v>0</v>
      </c>
      <c r="N40" s="209">
        <f t="shared" si="19"/>
        <v>0</v>
      </c>
      <c r="O40" s="209">
        <f t="shared" si="19"/>
        <v>0</v>
      </c>
      <c r="P40" s="209">
        <f t="shared" si="19"/>
        <v>0</v>
      </c>
      <c r="Q40" s="209">
        <f t="shared" si="19"/>
        <v>0</v>
      </c>
      <c r="R40" s="209">
        <f t="shared" si="19"/>
        <v>0</v>
      </c>
      <c r="S40" s="209">
        <f t="shared" si="19"/>
        <v>0</v>
      </c>
      <c r="T40" s="209">
        <f t="shared" si="19"/>
        <v>0</v>
      </c>
      <c r="U40" s="209">
        <f t="shared" si="19"/>
        <v>0</v>
      </c>
      <c r="V40" s="209">
        <f t="shared" si="19"/>
        <v>0</v>
      </c>
      <c r="W40" s="209">
        <f t="shared" si="19"/>
        <v>0</v>
      </c>
      <c r="X40" s="209">
        <f t="shared" si="19"/>
        <v>0</v>
      </c>
      <c r="Y40" s="209">
        <f t="shared" si="19"/>
        <v>0</v>
      </c>
      <c r="Z40" s="209">
        <f t="shared" si="19"/>
        <v>0</v>
      </c>
      <c r="AA40" s="209">
        <f t="shared" si="19"/>
        <v>0</v>
      </c>
      <c r="AB40" s="209">
        <f t="shared" si="19"/>
        <v>0</v>
      </c>
      <c r="AC40" s="209">
        <f t="shared" si="19"/>
        <v>0</v>
      </c>
      <c r="AD40" s="209">
        <f t="shared" si="19"/>
        <v>0</v>
      </c>
      <c r="AE40" s="209">
        <f t="shared" si="19"/>
        <v>0</v>
      </c>
      <c r="AF40" s="209">
        <f t="shared" si="19"/>
        <v>0</v>
      </c>
      <c r="AG40" s="209">
        <f t="shared" si="19"/>
        <v>0</v>
      </c>
      <c r="AH40" s="209">
        <f t="shared" si="19"/>
        <v>0</v>
      </c>
      <c r="AI40" s="209">
        <f t="shared" si="19"/>
        <v>0</v>
      </c>
      <c r="AJ40" s="209">
        <f t="shared" ref="AJ40:BD40" si="20">SUM(AJ5+AJ7+AJ19+AJ21+AJ28+AJ32)</f>
        <v>0</v>
      </c>
      <c r="AK40" s="209">
        <f t="shared" si="20"/>
        <v>0</v>
      </c>
      <c r="AL40" s="209">
        <f t="shared" si="20"/>
        <v>0</v>
      </c>
      <c r="AM40" s="209">
        <f t="shared" si="20"/>
        <v>0</v>
      </c>
      <c r="AN40" s="209">
        <f t="shared" si="20"/>
        <v>0</v>
      </c>
      <c r="AO40" s="209">
        <f t="shared" si="20"/>
        <v>0</v>
      </c>
      <c r="AP40" s="209">
        <f t="shared" si="20"/>
        <v>0</v>
      </c>
      <c r="AQ40" s="209">
        <f t="shared" si="20"/>
        <v>0</v>
      </c>
      <c r="AR40" s="209">
        <f t="shared" si="20"/>
        <v>0</v>
      </c>
      <c r="AS40" s="209">
        <f t="shared" si="20"/>
        <v>0</v>
      </c>
      <c r="AT40" s="209">
        <f t="shared" si="20"/>
        <v>0</v>
      </c>
      <c r="AU40" s="209">
        <f t="shared" si="20"/>
        <v>0</v>
      </c>
      <c r="AV40" s="1163">
        <f t="shared" si="20"/>
        <v>15</v>
      </c>
      <c r="AW40" s="1163">
        <f t="shared" si="20"/>
        <v>15</v>
      </c>
      <c r="AX40" s="1163">
        <f t="shared" si="20"/>
        <v>18</v>
      </c>
      <c r="AY40" s="1163">
        <f t="shared" si="20"/>
        <v>20</v>
      </c>
      <c r="AZ40" s="1163">
        <f t="shared" si="20"/>
        <v>0</v>
      </c>
      <c r="BA40" s="1163"/>
      <c r="BB40" s="1163"/>
      <c r="BC40" s="209">
        <f t="shared" si="20"/>
        <v>93</v>
      </c>
      <c r="BD40" s="209">
        <f t="shared" si="20"/>
        <v>930</v>
      </c>
      <c r="BE40" s="210">
        <f>SUM(BD40/BD45*100)</f>
        <v>39.91416309012876</v>
      </c>
    </row>
    <row r="41" spans="1:57" x14ac:dyDescent="0.25">
      <c r="A41" s="211" t="s">
        <v>33</v>
      </c>
      <c r="B41" s="24" t="s">
        <v>24</v>
      </c>
      <c r="C41" s="8">
        <v>8</v>
      </c>
      <c r="D41" s="176">
        <f>SUM(D6+D9+D10+D22+D23+D24+D25+D26+D34)</f>
        <v>3</v>
      </c>
      <c r="E41" s="176">
        <f t="shared" ref="E41:AI41" si="21">SUM(E6+E9+E10+E22+E23+E24+E25+E26+E34)</f>
        <v>6</v>
      </c>
      <c r="F41" s="176">
        <f t="shared" si="21"/>
        <v>5</v>
      </c>
      <c r="G41" s="176">
        <f t="shared" si="21"/>
        <v>6</v>
      </c>
      <c r="H41" s="176">
        <f t="shared" si="21"/>
        <v>2</v>
      </c>
      <c r="I41" s="176">
        <f t="shared" si="21"/>
        <v>4</v>
      </c>
      <c r="J41" s="176">
        <f t="shared" si="21"/>
        <v>0</v>
      </c>
      <c r="K41" s="176">
        <f t="shared" si="21"/>
        <v>0</v>
      </c>
      <c r="L41" s="176">
        <f t="shared" si="21"/>
        <v>0</v>
      </c>
      <c r="M41" s="176">
        <f t="shared" si="21"/>
        <v>0</v>
      </c>
      <c r="N41" s="176">
        <f t="shared" si="21"/>
        <v>0</v>
      </c>
      <c r="O41" s="176">
        <f t="shared" si="21"/>
        <v>0</v>
      </c>
      <c r="P41" s="176">
        <f t="shared" si="21"/>
        <v>0</v>
      </c>
      <c r="Q41" s="176">
        <f t="shared" si="21"/>
        <v>0</v>
      </c>
      <c r="R41" s="176">
        <f t="shared" si="21"/>
        <v>0</v>
      </c>
      <c r="S41" s="176">
        <f t="shared" si="21"/>
        <v>0</v>
      </c>
      <c r="T41" s="176">
        <f t="shared" si="21"/>
        <v>0</v>
      </c>
      <c r="U41" s="176">
        <f t="shared" si="21"/>
        <v>0</v>
      </c>
      <c r="V41" s="176">
        <f t="shared" si="21"/>
        <v>0</v>
      </c>
      <c r="W41" s="176">
        <f t="shared" si="21"/>
        <v>0</v>
      </c>
      <c r="X41" s="176">
        <f t="shared" si="21"/>
        <v>0</v>
      </c>
      <c r="Y41" s="176">
        <f t="shared" si="21"/>
        <v>0</v>
      </c>
      <c r="Z41" s="176">
        <f t="shared" si="21"/>
        <v>0</v>
      </c>
      <c r="AA41" s="176">
        <f t="shared" si="21"/>
        <v>0</v>
      </c>
      <c r="AB41" s="176">
        <f t="shared" si="21"/>
        <v>0</v>
      </c>
      <c r="AC41" s="176">
        <f t="shared" si="21"/>
        <v>0</v>
      </c>
      <c r="AD41" s="176">
        <f t="shared" si="21"/>
        <v>0</v>
      </c>
      <c r="AE41" s="176">
        <f t="shared" si="21"/>
        <v>0</v>
      </c>
      <c r="AF41" s="176">
        <f t="shared" si="21"/>
        <v>0</v>
      </c>
      <c r="AG41" s="176">
        <f t="shared" si="21"/>
        <v>0</v>
      </c>
      <c r="AH41" s="176">
        <f t="shared" si="21"/>
        <v>0</v>
      </c>
      <c r="AI41" s="176">
        <f t="shared" si="21"/>
        <v>0</v>
      </c>
      <c r="AJ41" s="176">
        <f t="shared" ref="AJ41:BD41" si="22">SUM(AJ6+AJ9+AJ10+AJ22+AJ23+AJ24+AJ25+AJ26+AJ34)</f>
        <v>0</v>
      </c>
      <c r="AK41" s="176">
        <f t="shared" si="22"/>
        <v>0</v>
      </c>
      <c r="AL41" s="176">
        <f t="shared" si="22"/>
        <v>0</v>
      </c>
      <c r="AM41" s="176">
        <f t="shared" si="22"/>
        <v>0</v>
      </c>
      <c r="AN41" s="176">
        <f t="shared" si="22"/>
        <v>0</v>
      </c>
      <c r="AO41" s="176">
        <f t="shared" si="22"/>
        <v>0</v>
      </c>
      <c r="AP41" s="176">
        <f t="shared" si="22"/>
        <v>0</v>
      </c>
      <c r="AQ41" s="176">
        <f t="shared" si="22"/>
        <v>0</v>
      </c>
      <c r="AR41" s="176">
        <f t="shared" si="22"/>
        <v>0</v>
      </c>
      <c r="AS41" s="176">
        <f t="shared" si="22"/>
        <v>0</v>
      </c>
      <c r="AT41" s="176">
        <f t="shared" si="22"/>
        <v>0</v>
      </c>
      <c r="AU41" s="176">
        <f t="shared" si="22"/>
        <v>0</v>
      </c>
      <c r="AV41" s="1164">
        <f t="shared" si="22"/>
        <v>7</v>
      </c>
      <c r="AW41" s="1164">
        <f t="shared" si="22"/>
        <v>7</v>
      </c>
      <c r="AX41" s="1164">
        <f t="shared" si="22"/>
        <v>4</v>
      </c>
      <c r="AY41" s="1164">
        <f t="shared" si="22"/>
        <v>4</v>
      </c>
      <c r="AZ41" s="1164">
        <f t="shared" si="22"/>
        <v>0</v>
      </c>
      <c r="BA41" s="1164"/>
      <c r="BB41" s="1164"/>
      <c r="BC41" s="176">
        <f t="shared" si="22"/>
        <v>48</v>
      </c>
      <c r="BD41" s="176">
        <f t="shared" si="22"/>
        <v>480</v>
      </c>
      <c r="BE41" s="212">
        <f>SUM(BD41/BD45*100)</f>
        <v>20.600858369098713</v>
      </c>
    </row>
    <row r="42" spans="1:57" x14ac:dyDescent="0.25">
      <c r="A42" s="467" t="s">
        <v>36</v>
      </c>
      <c r="B42" s="468" t="s">
        <v>16</v>
      </c>
      <c r="C42" s="469">
        <v>2</v>
      </c>
      <c r="D42" s="462">
        <f>SUM(D8+D15+D29)</f>
        <v>0</v>
      </c>
      <c r="E42" s="462">
        <f t="shared" ref="E42:AI42" si="23">SUM(E8+E15+E29)</f>
        <v>2</v>
      </c>
      <c r="F42" s="462">
        <f t="shared" si="23"/>
        <v>5</v>
      </c>
      <c r="G42" s="462">
        <f t="shared" si="23"/>
        <v>10</v>
      </c>
      <c r="H42" s="462">
        <f t="shared" si="23"/>
        <v>0</v>
      </c>
      <c r="I42" s="462">
        <f t="shared" si="23"/>
        <v>0</v>
      </c>
      <c r="J42" s="462">
        <f t="shared" si="23"/>
        <v>0</v>
      </c>
      <c r="K42" s="462">
        <f t="shared" si="23"/>
        <v>0</v>
      </c>
      <c r="L42" s="462">
        <f t="shared" si="23"/>
        <v>0</v>
      </c>
      <c r="M42" s="462">
        <f t="shared" si="23"/>
        <v>0</v>
      </c>
      <c r="N42" s="462">
        <f t="shared" si="23"/>
        <v>0</v>
      </c>
      <c r="O42" s="462">
        <f t="shared" si="23"/>
        <v>0</v>
      </c>
      <c r="P42" s="462">
        <f t="shared" si="23"/>
        <v>0</v>
      </c>
      <c r="Q42" s="462">
        <f t="shared" si="23"/>
        <v>0</v>
      </c>
      <c r="R42" s="462">
        <f t="shared" si="23"/>
        <v>0</v>
      </c>
      <c r="S42" s="462">
        <f t="shared" si="23"/>
        <v>0</v>
      </c>
      <c r="T42" s="462">
        <f t="shared" si="23"/>
        <v>0</v>
      </c>
      <c r="U42" s="462">
        <f t="shared" si="23"/>
        <v>0</v>
      </c>
      <c r="V42" s="462">
        <f t="shared" si="23"/>
        <v>0</v>
      </c>
      <c r="W42" s="462">
        <f t="shared" si="23"/>
        <v>0</v>
      </c>
      <c r="X42" s="462">
        <f t="shared" si="23"/>
        <v>0</v>
      </c>
      <c r="Y42" s="462">
        <f t="shared" si="23"/>
        <v>0</v>
      </c>
      <c r="Z42" s="462">
        <f t="shared" si="23"/>
        <v>0</v>
      </c>
      <c r="AA42" s="462">
        <f t="shared" si="23"/>
        <v>0</v>
      </c>
      <c r="AB42" s="462">
        <f t="shared" si="23"/>
        <v>0</v>
      </c>
      <c r="AC42" s="462">
        <f t="shared" si="23"/>
        <v>0</v>
      </c>
      <c r="AD42" s="462">
        <f t="shared" si="23"/>
        <v>0</v>
      </c>
      <c r="AE42" s="462">
        <f t="shared" si="23"/>
        <v>0</v>
      </c>
      <c r="AF42" s="462">
        <f t="shared" si="23"/>
        <v>0</v>
      </c>
      <c r="AG42" s="462">
        <f t="shared" si="23"/>
        <v>0</v>
      </c>
      <c r="AH42" s="462">
        <f t="shared" si="23"/>
        <v>0</v>
      </c>
      <c r="AI42" s="462">
        <f t="shared" si="23"/>
        <v>0</v>
      </c>
      <c r="AJ42" s="462">
        <f t="shared" ref="AJ42:BD42" si="24">SUM(AJ8+AJ15+AJ29)</f>
        <v>0</v>
      </c>
      <c r="AK42" s="462">
        <f t="shared" si="24"/>
        <v>0</v>
      </c>
      <c r="AL42" s="462">
        <f t="shared" si="24"/>
        <v>0</v>
      </c>
      <c r="AM42" s="462">
        <f t="shared" si="24"/>
        <v>0</v>
      </c>
      <c r="AN42" s="462">
        <f t="shared" si="24"/>
        <v>0</v>
      </c>
      <c r="AO42" s="462">
        <f t="shared" si="24"/>
        <v>0</v>
      </c>
      <c r="AP42" s="462">
        <f t="shared" si="24"/>
        <v>0</v>
      </c>
      <c r="AQ42" s="462">
        <f t="shared" si="24"/>
        <v>0</v>
      </c>
      <c r="AR42" s="462">
        <f t="shared" si="24"/>
        <v>0</v>
      </c>
      <c r="AS42" s="462">
        <f t="shared" si="24"/>
        <v>0</v>
      </c>
      <c r="AT42" s="462">
        <f t="shared" si="24"/>
        <v>0</v>
      </c>
      <c r="AU42" s="462">
        <f t="shared" si="24"/>
        <v>0</v>
      </c>
      <c r="AV42" s="1165">
        <f t="shared" si="24"/>
        <v>1</v>
      </c>
      <c r="AW42" s="1165">
        <f t="shared" si="24"/>
        <v>2</v>
      </c>
      <c r="AX42" s="1165">
        <f t="shared" si="24"/>
        <v>3</v>
      </c>
      <c r="AY42" s="1165">
        <f t="shared" si="24"/>
        <v>3</v>
      </c>
      <c r="AZ42" s="1165">
        <f t="shared" si="24"/>
        <v>0</v>
      </c>
      <c r="BA42" s="1165"/>
      <c r="BB42" s="1165"/>
      <c r="BC42" s="462">
        <f t="shared" si="24"/>
        <v>26</v>
      </c>
      <c r="BD42" s="462">
        <f t="shared" si="24"/>
        <v>260</v>
      </c>
      <c r="BE42" s="470">
        <f>SUM(BD42/BD45*100)</f>
        <v>11.158798283261802</v>
      </c>
    </row>
    <row r="43" spans="1:57" x14ac:dyDescent="0.25">
      <c r="A43" s="213" t="s">
        <v>34</v>
      </c>
      <c r="B43" s="214" t="s">
        <v>26</v>
      </c>
      <c r="C43" s="9">
        <v>4</v>
      </c>
      <c r="D43" s="185">
        <f>SUM(D11+D12+D20+D27+D30+D31+D33+D35)</f>
        <v>4</v>
      </c>
      <c r="E43" s="185">
        <f t="shared" ref="E43:AI43" si="25">SUM(E11+E12+E20+E27+E30+E31+E33+E35)</f>
        <v>5</v>
      </c>
      <c r="F43" s="185">
        <f t="shared" si="25"/>
        <v>12</v>
      </c>
      <c r="G43" s="185">
        <f t="shared" si="25"/>
        <v>6</v>
      </c>
      <c r="H43" s="185">
        <f t="shared" si="25"/>
        <v>5</v>
      </c>
      <c r="I43" s="185">
        <f t="shared" si="25"/>
        <v>3</v>
      </c>
      <c r="J43" s="185">
        <f t="shared" si="25"/>
        <v>0</v>
      </c>
      <c r="K43" s="185">
        <f t="shared" si="25"/>
        <v>0</v>
      </c>
      <c r="L43" s="185">
        <f t="shared" si="25"/>
        <v>0</v>
      </c>
      <c r="M43" s="185">
        <f t="shared" si="25"/>
        <v>0</v>
      </c>
      <c r="N43" s="185">
        <f t="shared" si="25"/>
        <v>0</v>
      </c>
      <c r="O43" s="185">
        <f t="shared" si="25"/>
        <v>0</v>
      </c>
      <c r="P43" s="185">
        <f t="shared" si="25"/>
        <v>0</v>
      </c>
      <c r="Q43" s="185">
        <f t="shared" si="25"/>
        <v>0</v>
      </c>
      <c r="R43" s="185">
        <f t="shared" si="25"/>
        <v>0</v>
      </c>
      <c r="S43" s="185">
        <f t="shared" si="25"/>
        <v>0</v>
      </c>
      <c r="T43" s="185">
        <f t="shared" si="25"/>
        <v>0</v>
      </c>
      <c r="U43" s="185">
        <f t="shared" si="25"/>
        <v>0</v>
      </c>
      <c r="V43" s="185">
        <f t="shared" si="25"/>
        <v>0</v>
      </c>
      <c r="W43" s="185">
        <f t="shared" si="25"/>
        <v>0</v>
      </c>
      <c r="X43" s="185">
        <f t="shared" si="25"/>
        <v>0</v>
      </c>
      <c r="Y43" s="185">
        <f t="shared" si="25"/>
        <v>0</v>
      </c>
      <c r="Z43" s="185">
        <f t="shared" si="25"/>
        <v>0</v>
      </c>
      <c r="AA43" s="185">
        <f t="shared" si="25"/>
        <v>0</v>
      </c>
      <c r="AB43" s="185">
        <f t="shared" si="25"/>
        <v>0</v>
      </c>
      <c r="AC43" s="185">
        <f t="shared" si="25"/>
        <v>0</v>
      </c>
      <c r="AD43" s="185">
        <f t="shared" si="25"/>
        <v>0</v>
      </c>
      <c r="AE43" s="185">
        <f t="shared" si="25"/>
        <v>0</v>
      </c>
      <c r="AF43" s="185">
        <f t="shared" si="25"/>
        <v>0</v>
      </c>
      <c r="AG43" s="185">
        <f t="shared" si="25"/>
        <v>0</v>
      </c>
      <c r="AH43" s="185">
        <f t="shared" si="25"/>
        <v>0</v>
      </c>
      <c r="AI43" s="185">
        <f t="shared" si="25"/>
        <v>0</v>
      </c>
      <c r="AJ43" s="185">
        <f t="shared" ref="AJ43:BD43" si="26">SUM(AJ11+AJ12+AJ20+AJ27+AJ30+AJ31+AJ33+AJ35)</f>
        <v>0</v>
      </c>
      <c r="AK43" s="185">
        <f t="shared" si="26"/>
        <v>0</v>
      </c>
      <c r="AL43" s="185">
        <f t="shared" si="26"/>
        <v>0</v>
      </c>
      <c r="AM43" s="185">
        <f t="shared" si="26"/>
        <v>0</v>
      </c>
      <c r="AN43" s="185">
        <f t="shared" si="26"/>
        <v>0</v>
      </c>
      <c r="AO43" s="185">
        <f t="shared" si="26"/>
        <v>0</v>
      </c>
      <c r="AP43" s="185">
        <f t="shared" si="26"/>
        <v>0</v>
      </c>
      <c r="AQ43" s="185">
        <f t="shared" si="26"/>
        <v>0</v>
      </c>
      <c r="AR43" s="185">
        <f t="shared" si="26"/>
        <v>0</v>
      </c>
      <c r="AS43" s="185">
        <f t="shared" si="26"/>
        <v>0</v>
      </c>
      <c r="AT43" s="185">
        <f t="shared" si="26"/>
        <v>0</v>
      </c>
      <c r="AU43" s="185">
        <f t="shared" si="26"/>
        <v>0</v>
      </c>
      <c r="AV43" s="1166">
        <f t="shared" si="26"/>
        <v>1</v>
      </c>
      <c r="AW43" s="1166">
        <f t="shared" si="26"/>
        <v>2</v>
      </c>
      <c r="AX43" s="1166">
        <f t="shared" si="26"/>
        <v>0</v>
      </c>
      <c r="AY43" s="1166">
        <f t="shared" si="26"/>
        <v>0</v>
      </c>
      <c r="AZ43" s="1166">
        <f t="shared" si="26"/>
        <v>0</v>
      </c>
      <c r="BA43" s="1166"/>
      <c r="BB43" s="1166"/>
      <c r="BC43" s="185">
        <f t="shared" si="26"/>
        <v>38</v>
      </c>
      <c r="BD43" s="185">
        <f t="shared" si="26"/>
        <v>380</v>
      </c>
      <c r="BE43" s="215">
        <f>SUM(BD43/BD45*100)</f>
        <v>16.309012875536482</v>
      </c>
    </row>
    <row r="44" spans="1:57" ht="15.75" thickBot="1" x14ac:dyDescent="0.3">
      <c r="A44" s="216" t="s">
        <v>35</v>
      </c>
      <c r="B44" s="217" t="s">
        <v>28</v>
      </c>
      <c r="C44" s="25">
        <v>3</v>
      </c>
      <c r="D44" s="218">
        <f>SUM(D13+D14+D16+D17+D18)</f>
        <v>2</v>
      </c>
      <c r="E44" s="218">
        <f t="shared" ref="E44:BD44" si="27">SUM(E13+E14+E16+E17+E18)</f>
        <v>2</v>
      </c>
      <c r="F44" s="218">
        <f t="shared" si="27"/>
        <v>8</v>
      </c>
      <c r="G44" s="218">
        <f t="shared" si="27"/>
        <v>5</v>
      </c>
      <c r="H44" s="218">
        <f>SUM(H13+H14+H16+H17+H18)</f>
        <v>4</v>
      </c>
      <c r="I44" s="218">
        <f t="shared" si="27"/>
        <v>2</v>
      </c>
      <c r="J44" s="218">
        <f t="shared" si="27"/>
        <v>0</v>
      </c>
      <c r="K44" s="218">
        <f t="shared" si="27"/>
        <v>0</v>
      </c>
      <c r="L44" s="218">
        <f t="shared" si="27"/>
        <v>0</v>
      </c>
      <c r="M44" s="218">
        <f t="shared" si="27"/>
        <v>0</v>
      </c>
      <c r="N44" s="218">
        <f t="shared" si="27"/>
        <v>0</v>
      </c>
      <c r="O44" s="218">
        <f t="shared" si="27"/>
        <v>0</v>
      </c>
      <c r="P44" s="218">
        <f t="shared" si="27"/>
        <v>0</v>
      </c>
      <c r="Q44" s="218">
        <f t="shared" si="27"/>
        <v>0</v>
      </c>
      <c r="R44" s="218">
        <f t="shared" si="27"/>
        <v>0</v>
      </c>
      <c r="S44" s="218">
        <f t="shared" si="27"/>
        <v>0</v>
      </c>
      <c r="T44" s="218">
        <f t="shared" si="27"/>
        <v>0</v>
      </c>
      <c r="U44" s="218">
        <f t="shared" si="27"/>
        <v>0</v>
      </c>
      <c r="V44" s="218">
        <f t="shared" si="27"/>
        <v>0</v>
      </c>
      <c r="W44" s="218">
        <f t="shared" si="27"/>
        <v>0</v>
      </c>
      <c r="X44" s="218">
        <f t="shared" si="27"/>
        <v>0</v>
      </c>
      <c r="Y44" s="218">
        <f t="shared" si="27"/>
        <v>0</v>
      </c>
      <c r="Z44" s="218">
        <f t="shared" si="27"/>
        <v>0</v>
      </c>
      <c r="AA44" s="218">
        <f t="shared" si="27"/>
        <v>0</v>
      </c>
      <c r="AB44" s="218">
        <f t="shared" si="27"/>
        <v>0</v>
      </c>
      <c r="AC44" s="218">
        <f t="shared" si="27"/>
        <v>0</v>
      </c>
      <c r="AD44" s="218">
        <f t="shared" si="27"/>
        <v>0</v>
      </c>
      <c r="AE44" s="218">
        <f t="shared" si="27"/>
        <v>0</v>
      </c>
      <c r="AF44" s="218">
        <f t="shared" si="27"/>
        <v>0</v>
      </c>
      <c r="AG44" s="218">
        <f t="shared" si="27"/>
        <v>0</v>
      </c>
      <c r="AH44" s="218">
        <f t="shared" si="27"/>
        <v>0</v>
      </c>
      <c r="AI44" s="218">
        <f t="shared" si="27"/>
        <v>0</v>
      </c>
      <c r="AJ44" s="218">
        <f t="shared" si="27"/>
        <v>0</v>
      </c>
      <c r="AK44" s="218">
        <f t="shared" si="27"/>
        <v>0</v>
      </c>
      <c r="AL44" s="218">
        <f t="shared" si="27"/>
        <v>0</v>
      </c>
      <c r="AM44" s="218">
        <f t="shared" si="27"/>
        <v>0</v>
      </c>
      <c r="AN44" s="218">
        <f t="shared" si="27"/>
        <v>0</v>
      </c>
      <c r="AO44" s="218">
        <f t="shared" si="27"/>
        <v>0</v>
      </c>
      <c r="AP44" s="218">
        <f t="shared" si="27"/>
        <v>0</v>
      </c>
      <c r="AQ44" s="218">
        <f t="shared" si="27"/>
        <v>0</v>
      </c>
      <c r="AR44" s="218">
        <f t="shared" si="27"/>
        <v>0</v>
      </c>
      <c r="AS44" s="218">
        <f t="shared" si="27"/>
        <v>0</v>
      </c>
      <c r="AT44" s="218">
        <f t="shared" si="27"/>
        <v>0</v>
      </c>
      <c r="AU44" s="218">
        <f t="shared" si="27"/>
        <v>0</v>
      </c>
      <c r="AV44" s="218">
        <f t="shared" si="27"/>
        <v>2</v>
      </c>
      <c r="AW44" s="218">
        <f t="shared" si="27"/>
        <v>3</v>
      </c>
      <c r="AX44" s="218">
        <f t="shared" si="27"/>
        <v>0</v>
      </c>
      <c r="AY44" s="218">
        <f t="shared" si="27"/>
        <v>0</v>
      </c>
      <c r="AZ44" s="218">
        <f t="shared" si="27"/>
        <v>0</v>
      </c>
      <c r="BA44" s="218"/>
      <c r="BB44" s="218"/>
      <c r="BC44" s="218">
        <f t="shared" si="27"/>
        <v>28</v>
      </c>
      <c r="BD44" s="218">
        <f t="shared" si="27"/>
        <v>280</v>
      </c>
      <c r="BE44" s="219">
        <f>SUM(BD44/BD45*100)</f>
        <v>12.017167381974248</v>
      </c>
    </row>
    <row r="45" spans="1:57" ht="16.5" thickBot="1" x14ac:dyDescent="0.3">
      <c r="A45" s="10"/>
      <c r="B45" s="220" t="s">
        <v>19</v>
      </c>
      <c r="C45" s="221">
        <f>SUM(C40:C44)</f>
        <v>23</v>
      </c>
      <c r="D45" s="221">
        <f>SUM(D40:D44)</f>
        <v>17</v>
      </c>
      <c r="E45" s="221">
        <f>SUM(E40:E44)</f>
        <v>23</v>
      </c>
      <c r="F45" s="221">
        <f t="shared" ref="F45:T45" si="28">SUM(F40:F44)</f>
        <v>36</v>
      </c>
      <c r="G45" s="221">
        <f t="shared" si="28"/>
        <v>27</v>
      </c>
      <c r="H45" s="221">
        <f t="shared" ref="H45" si="29">SUM(H40:H44)</f>
        <v>12</v>
      </c>
      <c r="I45" s="221">
        <f t="shared" si="28"/>
        <v>11</v>
      </c>
      <c r="J45" s="221">
        <f>SUM(J40:J44)</f>
        <v>0</v>
      </c>
      <c r="K45" s="221">
        <f t="shared" si="28"/>
        <v>0</v>
      </c>
      <c r="L45" s="221">
        <f t="shared" si="28"/>
        <v>0</v>
      </c>
      <c r="M45" s="221">
        <f t="shared" si="28"/>
        <v>0</v>
      </c>
      <c r="N45" s="221">
        <f t="shared" si="28"/>
        <v>0</v>
      </c>
      <c r="O45" s="221">
        <f t="shared" si="28"/>
        <v>0</v>
      </c>
      <c r="P45" s="221">
        <f t="shared" si="28"/>
        <v>0</v>
      </c>
      <c r="Q45" s="221">
        <f t="shared" si="28"/>
        <v>0</v>
      </c>
      <c r="R45" s="221">
        <f t="shared" si="28"/>
        <v>0</v>
      </c>
      <c r="S45" s="221">
        <f t="shared" si="28"/>
        <v>0</v>
      </c>
      <c r="T45" s="221">
        <f t="shared" si="28"/>
        <v>0</v>
      </c>
      <c r="U45" s="221">
        <f>SUM(U40:U44)</f>
        <v>0</v>
      </c>
      <c r="V45" s="221">
        <f>SUM(V40:V44)</f>
        <v>0</v>
      </c>
      <c r="W45" s="221">
        <f>SUM(W40:W44)</f>
        <v>0</v>
      </c>
      <c r="X45" s="221">
        <f t="shared" ref="X45:AD45" si="30">SUM(X40:X44)</f>
        <v>0</v>
      </c>
      <c r="Y45" s="221">
        <f t="shared" si="30"/>
        <v>0</v>
      </c>
      <c r="Z45" s="221">
        <f t="shared" si="30"/>
        <v>0</v>
      </c>
      <c r="AA45" s="221">
        <f t="shared" si="30"/>
        <v>0</v>
      </c>
      <c r="AB45" s="221">
        <f t="shared" si="30"/>
        <v>0</v>
      </c>
      <c r="AC45" s="221">
        <f t="shared" si="30"/>
        <v>0</v>
      </c>
      <c r="AD45" s="221">
        <f t="shared" si="30"/>
        <v>0</v>
      </c>
      <c r="AE45" s="221">
        <f t="shared" ref="AE45:AF45" si="31">SUM(AE40:AE44)</f>
        <v>0</v>
      </c>
      <c r="AF45" s="221">
        <f t="shared" si="31"/>
        <v>0</v>
      </c>
      <c r="AG45" s="221">
        <f>SUM(AG40:AG44)</f>
        <v>0</v>
      </c>
      <c r="AH45" s="221">
        <f t="shared" ref="AH45:AM45" si="32">SUM(AH40:AH44)</f>
        <v>0</v>
      </c>
      <c r="AI45" s="221">
        <f t="shared" ref="AI45" si="33">SUM(AI40:AI44)</f>
        <v>0</v>
      </c>
      <c r="AJ45" s="221">
        <f t="shared" si="32"/>
        <v>0</v>
      </c>
      <c r="AK45" s="221">
        <f t="shared" si="32"/>
        <v>0</v>
      </c>
      <c r="AL45" s="221">
        <f t="shared" si="32"/>
        <v>0</v>
      </c>
      <c r="AM45" s="221">
        <f t="shared" si="32"/>
        <v>0</v>
      </c>
      <c r="AN45" s="221">
        <f t="shared" ref="AN45:AU45" si="34">SUM(AN40:AN44)</f>
        <v>0</v>
      </c>
      <c r="AO45" s="221">
        <f>SUM(AO40:AO44)</f>
        <v>0</v>
      </c>
      <c r="AP45" s="221">
        <f t="shared" si="34"/>
        <v>0</v>
      </c>
      <c r="AQ45" s="221">
        <f t="shared" si="34"/>
        <v>0</v>
      </c>
      <c r="AR45" s="221">
        <f t="shared" si="34"/>
        <v>0</v>
      </c>
      <c r="AS45" s="221">
        <f t="shared" ref="AS45" si="35">SUM(AS40:AS44)</f>
        <v>0</v>
      </c>
      <c r="AT45" s="221">
        <f t="shared" si="34"/>
        <v>0</v>
      </c>
      <c r="AU45" s="221">
        <f t="shared" si="34"/>
        <v>0</v>
      </c>
      <c r="AV45" s="221">
        <f t="shared" ref="AV45:AZ45" si="36">SUM(AV40:AV44)</f>
        <v>26</v>
      </c>
      <c r="AW45" s="221">
        <f t="shared" si="36"/>
        <v>29</v>
      </c>
      <c r="AX45" s="221">
        <f t="shared" si="36"/>
        <v>25</v>
      </c>
      <c r="AY45" s="221">
        <f t="shared" si="36"/>
        <v>27</v>
      </c>
      <c r="AZ45" s="221">
        <f t="shared" si="36"/>
        <v>0</v>
      </c>
      <c r="BA45" s="221"/>
      <c r="BB45" s="221"/>
      <c r="BC45" s="221">
        <f>SUM(BC40:BC44)</f>
        <v>233</v>
      </c>
      <c r="BD45" s="221">
        <f>SUM(BD40:BD44)</f>
        <v>2330</v>
      </c>
      <c r="BE45" s="222">
        <f>SUM(BE40:BE44)</f>
        <v>100</v>
      </c>
    </row>
    <row r="46" spans="1:57" x14ac:dyDescent="0.25">
      <c r="BC46" s="170"/>
    </row>
    <row r="48" spans="1:57" s="142" customFormat="1" x14ac:dyDescent="0.25">
      <c r="A48" s="141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3"/>
      <c r="AW48" s="143"/>
      <c r="AX48" s="143"/>
      <c r="AY48" s="143"/>
      <c r="AZ48" s="143"/>
      <c r="BA48" s="143"/>
      <c r="BB48" s="143"/>
      <c r="BE48" s="10"/>
    </row>
    <row r="49" spans="1:60" s="142" customFormat="1" ht="15.75" x14ac:dyDescent="0.25">
      <c r="A49" s="141"/>
      <c r="B49" s="223"/>
      <c r="D49" s="225"/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3"/>
      <c r="AW49" s="143"/>
      <c r="AX49" s="143"/>
      <c r="AY49" s="143"/>
      <c r="AZ49" s="143"/>
      <c r="BA49" s="143"/>
      <c r="BB49" s="143"/>
      <c r="BE49" s="10"/>
    </row>
    <row r="50" spans="1:60" s="142" customFormat="1" x14ac:dyDescent="0.25">
      <c r="A50" s="141"/>
      <c r="D50" s="225"/>
      <c r="E50" s="225"/>
      <c r="F50" s="225"/>
      <c r="G50" s="225"/>
      <c r="H50" s="225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3"/>
      <c r="AW50" s="143"/>
      <c r="AX50" s="143"/>
      <c r="AY50" s="143"/>
      <c r="AZ50" s="143"/>
      <c r="BA50" s="143"/>
      <c r="BB50" s="143"/>
      <c r="BE50" s="10"/>
    </row>
    <row r="51" spans="1:60" s="142" customFormat="1" x14ac:dyDescent="0.2">
      <c r="A51" s="141"/>
      <c r="B51" s="224"/>
      <c r="C51" s="11"/>
      <c r="D51" s="225"/>
      <c r="E51" s="225"/>
      <c r="F51" s="225"/>
      <c r="G51" s="225"/>
      <c r="H51" s="225"/>
      <c r="I51" s="225"/>
      <c r="J51" s="225"/>
      <c r="K51" s="225"/>
      <c r="L51" s="225"/>
      <c r="M51" s="225"/>
      <c r="N51" s="225"/>
      <c r="O51" s="225"/>
      <c r="P51" s="225"/>
      <c r="Q51" s="225"/>
      <c r="R51" s="225"/>
      <c r="S51" s="225"/>
      <c r="T51" s="225"/>
      <c r="U51" s="225"/>
      <c r="V51" s="225"/>
      <c r="W51" s="225"/>
      <c r="X51" s="225"/>
      <c r="Y51" s="225"/>
      <c r="Z51" s="225"/>
      <c r="AA51" s="225"/>
      <c r="AB51" s="225"/>
      <c r="AC51" s="225"/>
      <c r="AD51" s="225"/>
      <c r="AE51" s="225"/>
      <c r="AF51" s="225"/>
      <c r="AG51" s="225"/>
      <c r="AH51" s="225"/>
      <c r="AI51" s="225"/>
      <c r="AJ51" s="225"/>
      <c r="AK51" s="225"/>
      <c r="AL51" s="225"/>
      <c r="AM51" s="225"/>
      <c r="AN51" s="225"/>
      <c r="AO51" s="225"/>
      <c r="AP51" s="225"/>
      <c r="AQ51" s="225"/>
      <c r="AR51" s="225"/>
      <c r="AS51" s="225"/>
      <c r="AT51" s="225"/>
      <c r="AU51" s="225"/>
      <c r="AV51" s="226"/>
      <c r="AW51" s="226"/>
      <c r="AX51" s="226"/>
      <c r="AY51" s="226"/>
      <c r="AZ51" s="226"/>
      <c r="BA51" s="226"/>
      <c r="BB51" s="226"/>
      <c r="BD51" s="10"/>
    </row>
    <row r="52" spans="1:60" s="142" customFormat="1" x14ac:dyDescent="0.2">
      <c r="A52" s="141"/>
      <c r="B52" s="224"/>
      <c r="C52" s="11"/>
      <c r="D52" s="225"/>
      <c r="E52" s="225"/>
      <c r="F52" s="225"/>
      <c r="G52" s="225"/>
      <c r="H52" s="225"/>
      <c r="I52" s="225"/>
      <c r="J52" s="225"/>
      <c r="K52" s="225"/>
      <c r="L52" s="225"/>
      <c r="M52" s="225"/>
      <c r="N52" s="225"/>
      <c r="O52" s="225"/>
      <c r="P52" s="225"/>
      <c r="Q52" s="225"/>
      <c r="R52" s="225"/>
      <c r="S52" s="225"/>
      <c r="T52" s="225"/>
      <c r="U52" s="225"/>
      <c r="V52" s="225"/>
      <c r="W52" s="225"/>
      <c r="X52" s="225"/>
      <c r="Y52" s="225"/>
      <c r="Z52" s="225"/>
      <c r="AA52" s="225"/>
      <c r="AB52" s="225"/>
      <c r="AC52" s="225"/>
      <c r="AD52" s="225"/>
      <c r="AE52" s="225"/>
      <c r="AF52" s="225"/>
      <c r="AG52" s="225"/>
      <c r="AH52" s="225"/>
      <c r="AI52" s="225"/>
      <c r="AJ52" s="225"/>
      <c r="AK52" s="225"/>
      <c r="AL52" s="225"/>
      <c r="AM52" s="225"/>
      <c r="AN52" s="225"/>
      <c r="AO52" s="225"/>
      <c r="AP52" s="225"/>
      <c r="AQ52" s="225"/>
      <c r="AR52" s="225"/>
      <c r="AS52" s="225"/>
      <c r="AT52" s="225"/>
      <c r="AU52" s="225"/>
      <c r="AV52" s="226"/>
      <c r="AW52" s="226"/>
      <c r="AX52" s="226"/>
      <c r="AY52" s="226"/>
      <c r="AZ52" s="226"/>
      <c r="BA52" s="226"/>
      <c r="BB52" s="226"/>
      <c r="BE52" s="10"/>
    </row>
    <row r="53" spans="1:60" s="142" customFormat="1" x14ac:dyDescent="0.2">
      <c r="A53" s="141"/>
      <c r="B53" s="224"/>
      <c r="C53" s="11"/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5"/>
      <c r="O53" s="225"/>
      <c r="P53" s="225"/>
      <c r="Q53" s="225"/>
      <c r="R53" s="225"/>
      <c r="S53" s="225"/>
      <c r="T53" s="225"/>
      <c r="U53" s="225"/>
      <c r="V53" s="225"/>
      <c r="W53" s="225"/>
      <c r="X53" s="225"/>
      <c r="Y53" s="225"/>
      <c r="Z53" s="225"/>
      <c r="AA53" s="225"/>
      <c r="AB53" s="225"/>
      <c r="AC53" s="225"/>
      <c r="AD53" s="225"/>
      <c r="AE53" s="225"/>
      <c r="AF53" s="225"/>
      <c r="AG53" s="225"/>
      <c r="AH53" s="225"/>
      <c r="AI53" s="225"/>
      <c r="AJ53" s="225"/>
      <c r="AK53" s="225"/>
      <c r="AL53" s="225"/>
      <c r="AM53" s="225"/>
      <c r="AN53" s="225"/>
      <c r="AO53" s="225"/>
      <c r="AP53" s="225"/>
      <c r="AQ53" s="225"/>
      <c r="AR53" s="225"/>
      <c r="AS53" s="225"/>
      <c r="AT53" s="225"/>
      <c r="AU53" s="225"/>
      <c r="AV53" s="226"/>
      <c r="AW53" s="226"/>
      <c r="AX53" s="226"/>
      <c r="AY53" s="226"/>
      <c r="AZ53" s="226"/>
      <c r="BA53" s="226"/>
      <c r="BB53" s="226"/>
      <c r="BE53" s="10"/>
    </row>
    <row r="54" spans="1:60" s="142" customFormat="1" x14ac:dyDescent="0.2">
      <c r="A54" s="141"/>
      <c r="D54" s="225"/>
      <c r="E54" s="225"/>
      <c r="F54" s="225"/>
      <c r="G54" s="225"/>
      <c r="H54" s="225"/>
      <c r="I54" s="225"/>
      <c r="J54" s="225"/>
      <c r="K54" s="225"/>
      <c r="L54" s="225"/>
      <c r="M54" s="226"/>
      <c r="N54" s="225"/>
      <c r="O54" s="225"/>
      <c r="P54" s="225"/>
      <c r="Q54" s="225"/>
      <c r="R54" s="225"/>
      <c r="S54" s="225"/>
      <c r="T54" s="225"/>
      <c r="U54" s="225"/>
      <c r="V54" s="225"/>
      <c r="W54" s="225"/>
      <c r="X54" s="225"/>
      <c r="Y54" s="225"/>
      <c r="Z54" s="225"/>
      <c r="AA54" s="225"/>
      <c r="AB54" s="225"/>
      <c r="AC54" s="225"/>
      <c r="AD54" s="225"/>
      <c r="AE54" s="225"/>
      <c r="AF54" s="225"/>
      <c r="AG54" s="225"/>
      <c r="AH54" s="225"/>
      <c r="AI54" s="225"/>
      <c r="AJ54" s="225"/>
      <c r="AK54" s="225"/>
      <c r="AL54" s="225"/>
      <c r="AM54" s="225"/>
      <c r="AN54" s="225"/>
      <c r="AO54" s="225"/>
      <c r="AP54" s="225"/>
      <c r="AQ54" s="225"/>
      <c r="AR54" s="225"/>
      <c r="AS54" s="225"/>
      <c r="AT54" s="225"/>
      <c r="AU54" s="225"/>
      <c r="AV54" s="226"/>
      <c r="AW54" s="226"/>
      <c r="AX54" s="226"/>
      <c r="AY54" s="226"/>
      <c r="AZ54" s="226"/>
      <c r="BA54" s="226"/>
      <c r="BB54" s="226"/>
      <c r="BC54" s="226"/>
      <c r="BD54" s="226"/>
    </row>
    <row r="55" spans="1:60" s="174" customFormat="1" x14ac:dyDescent="0.25">
      <c r="A55" s="143"/>
      <c r="D55" s="143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3"/>
      <c r="AS55" s="143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</row>
    <row r="56" spans="1:60" s="142" customFormat="1" x14ac:dyDescent="0.25">
      <c r="A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1"/>
      <c r="AM56" s="141"/>
      <c r="AN56" s="141"/>
      <c r="AO56" s="141"/>
      <c r="AP56" s="141"/>
      <c r="AQ56" s="141"/>
      <c r="AR56" s="141"/>
      <c r="AS56" s="141"/>
      <c r="AT56" s="141"/>
      <c r="AU56" s="141"/>
      <c r="AV56" s="143"/>
      <c r="AW56" s="143"/>
      <c r="AX56" s="143"/>
      <c r="AY56" s="143"/>
      <c r="AZ56" s="143"/>
      <c r="BA56" s="143"/>
      <c r="BB56" s="143"/>
    </row>
    <row r="59" spans="1:60" x14ac:dyDescent="0.25">
      <c r="BF59" s="719"/>
      <c r="BG59" s="719"/>
      <c r="BH59" s="719"/>
    </row>
    <row r="98" spans="1:1" x14ac:dyDescent="0.25">
      <c r="A98" s="10"/>
    </row>
    <row r="127" spans="1:1" x14ac:dyDescent="0.25">
      <c r="A127" s="10"/>
    </row>
    <row r="128" spans="1:1" x14ac:dyDescent="0.25">
      <c r="A128" s="10"/>
    </row>
  </sheetData>
  <phoneticPr fontId="19" type="noConversion"/>
  <pageMargins left="0.23622047244094491" right="0.23622047244094491" top="0.74803149606299213" bottom="0.74803149606299213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N237"/>
  <sheetViews>
    <sheetView zoomScale="75" zoomScaleNormal="75" workbookViewId="0">
      <selection activeCell="M236" sqref="M236"/>
    </sheetView>
  </sheetViews>
  <sheetFormatPr defaultRowHeight="15" x14ac:dyDescent="0.25"/>
  <cols>
    <col min="1" max="2" width="0.7109375" style="142" customWidth="1"/>
    <col min="3" max="3" width="5.7109375" style="141" customWidth="1"/>
    <col min="4" max="4" width="5" style="141" customWidth="1"/>
    <col min="5" max="5" width="17.42578125" style="142" customWidth="1"/>
    <col min="6" max="6" width="16.140625" style="142" customWidth="1"/>
    <col min="7" max="7" width="12.7109375" style="142" customWidth="1"/>
    <col min="8" max="8" width="4" style="141" customWidth="1"/>
    <col min="9" max="9" width="5.85546875" style="142" customWidth="1"/>
    <col min="10" max="11" width="7.42578125" style="141" customWidth="1"/>
    <col min="12" max="16" width="7.42578125" style="142" customWidth="1"/>
    <col min="17" max="17" width="7.42578125" style="141" customWidth="1"/>
    <col min="18" max="29" width="7.42578125" style="142" customWidth="1"/>
    <col min="30" max="30" width="0.28515625" style="142" customWidth="1"/>
    <col min="31" max="31" width="6.5703125" style="142" hidden="1" customWidth="1"/>
    <col min="32" max="32" width="7.7109375" style="142" hidden="1" customWidth="1"/>
    <col min="33" max="33" width="7.42578125" style="141" hidden="1" customWidth="1"/>
    <col min="34" max="34" width="6.7109375" style="141" hidden="1" customWidth="1"/>
    <col min="35" max="35" width="6.5703125" style="141" hidden="1" customWidth="1"/>
    <col min="36" max="37" width="7.28515625" style="141" hidden="1" customWidth="1"/>
    <col min="38" max="38" width="6.5703125" style="141" hidden="1" customWidth="1"/>
    <col min="39" max="39" width="6.7109375" style="141" hidden="1" customWidth="1"/>
    <col min="40" max="40" width="6.42578125" style="141" hidden="1" customWidth="1"/>
    <col min="41" max="43" width="7.28515625" style="141" hidden="1" customWidth="1"/>
    <col min="44" max="44" width="7" style="141" hidden="1" customWidth="1"/>
    <col min="45" max="45" width="7.28515625" style="141" hidden="1" customWidth="1"/>
    <col min="46" max="48" width="6.7109375" style="141" hidden="1" customWidth="1"/>
    <col min="49" max="49" width="7" style="141" hidden="1" customWidth="1"/>
    <col min="50" max="53" width="6.42578125" style="141" hidden="1" customWidth="1"/>
    <col min="54" max="57" width="6.28515625" style="141" customWidth="1"/>
    <col min="58" max="58" width="6.5703125" style="141" customWidth="1"/>
    <col min="59" max="59" width="8.42578125" style="142" customWidth="1"/>
    <col min="60" max="60" width="10.5703125" style="143" customWidth="1"/>
    <col min="61" max="61" width="6.7109375" style="174" customWidth="1"/>
    <col min="62" max="62" width="8.140625" style="283" customWidth="1"/>
    <col min="63" max="63" width="14.5703125" style="283" customWidth="1"/>
    <col min="64" max="64" width="10.85546875" style="283" customWidth="1"/>
    <col min="65" max="65" width="6.7109375" style="142" customWidth="1"/>
    <col min="66" max="66" width="9.140625" style="142" customWidth="1"/>
    <col min="67" max="67" width="3.7109375" style="142" customWidth="1"/>
    <col min="68" max="68" width="3.85546875" style="142" customWidth="1"/>
    <col min="69" max="69" width="18.5703125" style="142" customWidth="1"/>
    <col min="70" max="70" width="7.5703125" style="142" customWidth="1"/>
    <col min="71" max="71" width="12.140625" style="142" customWidth="1"/>
    <col min="72" max="72" width="6.140625" style="142" customWidth="1"/>
    <col min="73" max="16384" width="9.140625" style="142"/>
  </cols>
  <sheetData>
    <row r="1" spans="3:66" ht="7.5" customHeight="1" x14ac:dyDescent="0.25">
      <c r="C1" s="142"/>
      <c r="D1" s="142"/>
      <c r="H1" s="142"/>
      <c r="J1" s="142"/>
      <c r="K1" s="142"/>
    </row>
    <row r="2" spans="3:66" s="141" customFormat="1" ht="20.25" customHeight="1" thickBot="1" x14ac:dyDescent="0.3">
      <c r="F2" s="141" t="s">
        <v>559</v>
      </c>
      <c r="J2" s="143">
        <v>1</v>
      </c>
      <c r="K2" s="143">
        <v>2</v>
      </c>
      <c r="L2" s="143">
        <v>3</v>
      </c>
      <c r="M2" s="143">
        <v>4</v>
      </c>
      <c r="N2" s="143">
        <v>5</v>
      </c>
      <c r="O2" s="143">
        <v>6</v>
      </c>
      <c r="P2" s="143">
        <v>7</v>
      </c>
      <c r="Q2" s="143">
        <v>8</v>
      </c>
      <c r="R2" s="143">
        <v>9</v>
      </c>
      <c r="S2" s="143">
        <v>10</v>
      </c>
      <c r="T2" s="143">
        <v>11</v>
      </c>
      <c r="U2" s="143">
        <v>12</v>
      </c>
      <c r="V2" s="143">
        <v>13</v>
      </c>
      <c r="W2" s="143">
        <v>14</v>
      </c>
      <c r="X2" s="143">
        <v>15</v>
      </c>
      <c r="Y2" s="143">
        <v>16</v>
      </c>
      <c r="Z2" s="143">
        <v>17</v>
      </c>
      <c r="AA2" s="143">
        <v>18</v>
      </c>
      <c r="AB2" s="143">
        <v>19</v>
      </c>
      <c r="AC2" s="143">
        <v>20</v>
      </c>
      <c r="AD2" s="143">
        <v>21</v>
      </c>
      <c r="AE2" s="143">
        <v>22</v>
      </c>
      <c r="AF2" s="143">
        <v>23</v>
      </c>
      <c r="AG2" s="143">
        <v>24</v>
      </c>
      <c r="AH2" s="143">
        <v>25</v>
      </c>
      <c r="AI2" s="143">
        <v>26</v>
      </c>
      <c r="AJ2" s="143">
        <v>27</v>
      </c>
      <c r="AK2" s="143">
        <v>28</v>
      </c>
      <c r="AL2" s="143">
        <v>29</v>
      </c>
      <c r="AM2" s="143">
        <v>30</v>
      </c>
      <c r="AN2" s="143">
        <v>31</v>
      </c>
      <c r="AO2" s="143">
        <v>32</v>
      </c>
      <c r="AP2" s="143">
        <v>33</v>
      </c>
      <c r="AQ2" s="143">
        <v>34</v>
      </c>
      <c r="AR2" s="143">
        <v>35</v>
      </c>
      <c r="AS2" s="143">
        <v>36</v>
      </c>
      <c r="AT2" s="143">
        <v>37</v>
      </c>
      <c r="AU2" s="143">
        <v>38</v>
      </c>
      <c r="AV2" s="143">
        <v>39</v>
      </c>
      <c r="AW2" s="143">
        <v>40</v>
      </c>
      <c r="AX2" s="141">
        <v>41</v>
      </c>
      <c r="AY2" s="141">
        <v>42</v>
      </c>
      <c r="AZ2" s="141">
        <v>43</v>
      </c>
      <c r="BA2" s="141">
        <v>44</v>
      </c>
      <c r="BH2" s="143"/>
      <c r="BI2" s="143"/>
      <c r="BJ2" s="143"/>
      <c r="BK2" s="143"/>
      <c r="BL2" s="143"/>
    </row>
    <row r="3" spans="3:66" ht="46.5" customHeight="1" thickBot="1" x14ac:dyDescent="0.3">
      <c r="C3" s="948" t="s">
        <v>938</v>
      </c>
      <c r="D3" s="949"/>
      <c r="E3" s="949"/>
      <c r="F3" s="950"/>
      <c r="G3" s="949"/>
      <c r="H3" s="950"/>
      <c r="I3" s="949"/>
      <c r="J3" s="1250" t="s">
        <v>883</v>
      </c>
      <c r="K3" s="874" t="s">
        <v>547</v>
      </c>
      <c r="L3" s="874" t="s">
        <v>884</v>
      </c>
      <c r="M3" s="936" t="s">
        <v>359</v>
      </c>
      <c r="N3" s="1251" t="s">
        <v>355</v>
      </c>
      <c r="O3" s="896" t="s">
        <v>356</v>
      </c>
      <c r="P3" s="1252" t="s">
        <v>883</v>
      </c>
      <c r="Q3" s="874" t="s">
        <v>547</v>
      </c>
      <c r="R3" s="1251" t="s">
        <v>355</v>
      </c>
      <c r="S3" s="896" t="s">
        <v>356</v>
      </c>
      <c r="T3" s="936" t="s">
        <v>359</v>
      </c>
      <c r="U3" s="874" t="s">
        <v>890</v>
      </c>
      <c r="V3" s="1251" t="s">
        <v>355</v>
      </c>
      <c r="W3" s="896" t="s">
        <v>356</v>
      </c>
      <c r="X3" s="1252" t="s">
        <v>883</v>
      </c>
      <c r="Y3" s="874" t="s">
        <v>547</v>
      </c>
      <c r="Z3" s="1252" t="s">
        <v>883</v>
      </c>
      <c r="AA3" s="874" t="s">
        <v>547</v>
      </c>
      <c r="AB3" s="936" t="s">
        <v>359</v>
      </c>
      <c r="AC3" s="876" t="s">
        <v>890</v>
      </c>
      <c r="AD3" s="1247"/>
      <c r="AE3" s="731"/>
      <c r="AF3" s="731"/>
      <c r="AG3" s="731"/>
      <c r="AH3" s="731"/>
      <c r="AI3" s="731"/>
      <c r="AJ3" s="1247"/>
      <c r="AK3" s="731"/>
      <c r="AL3" s="731"/>
      <c r="AM3" s="731"/>
      <c r="AN3" s="1253"/>
      <c r="AO3" s="1174"/>
      <c r="AP3" s="731"/>
      <c r="AQ3" s="1254"/>
      <c r="AR3" s="1254"/>
      <c r="AS3" s="1255"/>
      <c r="AT3" s="1254"/>
      <c r="AU3" s="1254"/>
      <c r="AV3" s="1254"/>
      <c r="AW3" s="1254"/>
      <c r="AX3" s="1254"/>
      <c r="AY3" s="1254"/>
      <c r="AZ3" s="1254"/>
      <c r="BA3" s="1254"/>
      <c r="BB3" s="951" t="s">
        <v>808</v>
      </c>
      <c r="BC3" s="952" t="s">
        <v>808</v>
      </c>
      <c r="BD3" s="952" t="s">
        <v>808</v>
      </c>
      <c r="BE3" s="952" t="s">
        <v>808</v>
      </c>
      <c r="BF3" s="953" t="s">
        <v>808</v>
      </c>
      <c r="BG3" s="954" t="s">
        <v>391</v>
      </c>
      <c r="BH3" s="955" t="s">
        <v>190</v>
      </c>
      <c r="BI3" s="284" t="s">
        <v>19</v>
      </c>
      <c r="BJ3" s="285"/>
    </row>
    <row r="4" spans="3:66" ht="60.75" customHeight="1" thickBot="1" x14ac:dyDescent="0.3">
      <c r="C4" s="956" t="s">
        <v>3</v>
      </c>
      <c r="D4" s="1151" t="s">
        <v>190</v>
      </c>
      <c r="E4" s="957" t="s">
        <v>4</v>
      </c>
      <c r="F4" s="957" t="s">
        <v>41</v>
      </c>
      <c r="G4" s="957" t="s">
        <v>42</v>
      </c>
      <c r="H4" s="958" t="s">
        <v>530</v>
      </c>
      <c r="I4" s="958" t="s">
        <v>349</v>
      </c>
      <c r="J4" s="1261" t="s">
        <v>882</v>
      </c>
      <c r="K4" s="963" t="s">
        <v>882</v>
      </c>
      <c r="L4" s="963" t="s">
        <v>885</v>
      </c>
      <c r="M4" s="960" t="s">
        <v>886</v>
      </c>
      <c r="N4" s="1262" t="s">
        <v>952</v>
      </c>
      <c r="O4" s="959" t="s">
        <v>953</v>
      </c>
      <c r="P4" s="1263" t="s">
        <v>887</v>
      </c>
      <c r="Q4" s="963" t="s">
        <v>887</v>
      </c>
      <c r="R4" s="1262" t="s">
        <v>888</v>
      </c>
      <c r="S4" s="959" t="s">
        <v>888</v>
      </c>
      <c r="T4" s="960" t="s">
        <v>889</v>
      </c>
      <c r="U4" s="963" t="s">
        <v>898</v>
      </c>
      <c r="V4" s="1262" t="s">
        <v>891</v>
      </c>
      <c r="W4" s="959" t="s">
        <v>891</v>
      </c>
      <c r="X4" s="1263" t="s">
        <v>892</v>
      </c>
      <c r="Y4" s="963" t="s">
        <v>892</v>
      </c>
      <c r="Z4" s="1263" t="s">
        <v>893</v>
      </c>
      <c r="AA4" s="963" t="s">
        <v>893</v>
      </c>
      <c r="AB4" s="960" t="s">
        <v>894</v>
      </c>
      <c r="AC4" s="1264" t="s">
        <v>895</v>
      </c>
      <c r="AD4" s="1271"/>
      <c r="AE4" s="1270"/>
      <c r="AF4" s="1270"/>
      <c r="AG4" s="1270"/>
      <c r="AH4" s="1270"/>
      <c r="AI4" s="1270"/>
      <c r="AJ4" s="1271"/>
      <c r="AK4" s="1270"/>
      <c r="AL4" s="1270"/>
      <c r="AM4" s="1270"/>
      <c r="AN4" s="1271"/>
      <c r="AO4" s="1270"/>
      <c r="AP4" s="1270"/>
      <c r="AQ4" s="1270"/>
      <c r="AR4" s="1270"/>
      <c r="AS4" s="1271"/>
      <c r="AT4" s="1270"/>
      <c r="AU4" s="1270"/>
      <c r="AV4" s="1270"/>
      <c r="AW4" s="1270"/>
      <c r="AX4" s="1270"/>
      <c r="AY4" s="1270"/>
      <c r="AZ4" s="1270"/>
      <c r="BA4" s="1270"/>
      <c r="BB4" s="961" t="s">
        <v>872</v>
      </c>
      <c r="BC4" s="962" t="s">
        <v>873</v>
      </c>
      <c r="BD4" s="963" t="s">
        <v>874</v>
      </c>
      <c r="BE4" s="963" t="s">
        <v>875</v>
      </c>
      <c r="BF4" s="964" t="s">
        <v>876</v>
      </c>
      <c r="BG4" s="965" t="s">
        <v>392</v>
      </c>
      <c r="BH4" s="966" t="s">
        <v>191</v>
      </c>
      <c r="BI4" s="920" t="s">
        <v>393</v>
      </c>
      <c r="BJ4" s="919"/>
    </row>
    <row r="5" spans="3:66" ht="16.5" customHeight="1" x14ac:dyDescent="0.25">
      <c r="C5" s="967" t="s">
        <v>202</v>
      </c>
      <c r="D5" s="968">
        <v>1</v>
      </c>
      <c r="E5" s="574" t="s">
        <v>462</v>
      </c>
      <c r="F5" s="369" t="s">
        <v>836</v>
      </c>
      <c r="G5" s="369" t="s">
        <v>445</v>
      </c>
      <c r="H5" s="1711" t="s">
        <v>532</v>
      </c>
      <c r="I5" s="743">
        <v>2015</v>
      </c>
      <c r="J5" s="631">
        <v>43</v>
      </c>
      <c r="K5" s="370"/>
      <c r="L5" s="370"/>
      <c r="M5" s="370"/>
      <c r="N5" s="370">
        <v>95</v>
      </c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746"/>
      <c r="AD5" s="1386"/>
      <c r="AE5" s="1384"/>
      <c r="AF5" s="1380"/>
      <c r="AG5" s="1380"/>
      <c r="AH5" s="1380"/>
      <c r="AI5" s="1384"/>
      <c r="AJ5" s="1712"/>
      <c r="AK5" s="1713"/>
      <c r="AL5" s="1713"/>
      <c r="AM5" s="1712"/>
      <c r="AN5" s="1712"/>
      <c r="AO5" s="1712"/>
      <c r="AP5" s="1712"/>
      <c r="AQ5" s="1712"/>
      <c r="AR5" s="1712"/>
      <c r="AS5" s="1714"/>
      <c r="AT5" s="1712"/>
      <c r="AU5" s="1712"/>
      <c r="AV5" s="1712"/>
      <c r="AW5" s="1712"/>
      <c r="AX5" s="1715"/>
      <c r="AY5" s="1715"/>
      <c r="AZ5" s="1715"/>
      <c r="BA5" s="1715"/>
      <c r="BB5" s="1716"/>
      <c r="BC5" s="1717"/>
      <c r="BD5" s="1717"/>
      <c r="BE5" s="1717"/>
      <c r="BF5" s="1718"/>
      <c r="BG5" s="1551">
        <f t="shared" ref="BG5:BG14" si="0">SUM(J5:BF5)</f>
        <v>138</v>
      </c>
      <c r="BH5" s="969">
        <f t="shared" ref="BH5:BH14" si="1">COUNTA(J5:BF5)</f>
        <v>2</v>
      </c>
      <c r="BK5" s="369" t="s">
        <v>836</v>
      </c>
      <c r="BL5" s="369" t="s">
        <v>445</v>
      </c>
      <c r="BM5" s="1711" t="s">
        <v>532</v>
      </c>
      <c r="BN5" s="743">
        <v>2015</v>
      </c>
    </row>
    <row r="6" spans="3:66" ht="16.5" customHeight="1" x14ac:dyDescent="0.25">
      <c r="C6" s="970" t="s">
        <v>203</v>
      </c>
      <c r="D6" s="971">
        <v>2</v>
      </c>
      <c r="E6" s="125" t="s">
        <v>462</v>
      </c>
      <c r="F6" s="52" t="s">
        <v>837</v>
      </c>
      <c r="G6" s="52" t="s">
        <v>145</v>
      </c>
      <c r="H6" s="113" t="s">
        <v>532</v>
      </c>
      <c r="I6" s="286">
        <v>2015</v>
      </c>
      <c r="J6" s="601">
        <v>40</v>
      </c>
      <c r="K6" s="53"/>
      <c r="L6" s="53"/>
      <c r="M6" s="53"/>
      <c r="N6" s="53">
        <v>90</v>
      </c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602"/>
      <c r="AD6" s="560"/>
      <c r="AE6" s="53"/>
      <c r="AF6" s="286"/>
      <c r="AG6" s="286"/>
      <c r="AH6" s="286"/>
      <c r="AI6" s="286"/>
      <c r="AJ6" s="766"/>
      <c r="AK6" s="766"/>
      <c r="AL6" s="766"/>
      <c r="AM6" s="766"/>
      <c r="AN6" s="766"/>
      <c r="AO6" s="766"/>
      <c r="AP6" s="766"/>
      <c r="AQ6" s="766"/>
      <c r="AR6" s="766"/>
      <c r="AS6" s="827"/>
      <c r="AT6" s="766"/>
      <c r="AU6" s="766"/>
      <c r="AV6" s="766"/>
      <c r="AW6" s="766"/>
      <c r="AX6" s="765"/>
      <c r="AY6" s="765"/>
      <c r="AZ6" s="765"/>
      <c r="BA6" s="765"/>
      <c r="BB6" s="767"/>
      <c r="BC6" s="766"/>
      <c r="BD6" s="766"/>
      <c r="BE6" s="766"/>
      <c r="BF6" s="768"/>
      <c r="BG6" s="1552">
        <f t="shared" si="0"/>
        <v>130</v>
      </c>
      <c r="BH6" s="972">
        <f t="shared" si="1"/>
        <v>2</v>
      </c>
      <c r="BK6" s="52" t="s">
        <v>837</v>
      </c>
      <c r="BL6" s="52" t="s">
        <v>145</v>
      </c>
      <c r="BM6" s="113" t="s">
        <v>532</v>
      </c>
      <c r="BN6" s="286">
        <v>2015</v>
      </c>
    </row>
    <row r="7" spans="3:66" ht="16.5" customHeight="1" x14ac:dyDescent="0.25">
      <c r="C7" s="970" t="s">
        <v>204</v>
      </c>
      <c r="D7" s="971">
        <v>3</v>
      </c>
      <c r="E7" s="49" t="s">
        <v>462</v>
      </c>
      <c r="F7" s="50" t="s">
        <v>412</v>
      </c>
      <c r="G7" s="50" t="s">
        <v>68</v>
      </c>
      <c r="H7" s="53" t="s">
        <v>531</v>
      </c>
      <c r="I7" s="287">
        <v>2011</v>
      </c>
      <c r="J7" s="603"/>
      <c r="K7" s="51">
        <v>40</v>
      </c>
      <c r="L7" s="51">
        <v>80</v>
      </c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600"/>
      <c r="AD7" s="559"/>
      <c r="AE7" s="51"/>
      <c r="AF7" s="287"/>
      <c r="AG7" s="287"/>
      <c r="AH7" s="287"/>
      <c r="AI7" s="287"/>
      <c r="AJ7" s="51"/>
      <c r="AK7" s="51"/>
      <c r="AL7" s="51"/>
      <c r="AM7" s="51"/>
      <c r="AN7" s="51"/>
      <c r="AO7" s="51"/>
      <c r="AP7" s="51"/>
      <c r="AQ7" s="51"/>
      <c r="AR7" s="51"/>
      <c r="AS7" s="559"/>
      <c r="AT7" s="51"/>
      <c r="AU7" s="51"/>
      <c r="AV7" s="51"/>
      <c r="AW7" s="51"/>
      <c r="AX7" s="287"/>
      <c r="AY7" s="287"/>
      <c r="AZ7" s="287"/>
      <c r="BA7" s="287"/>
      <c r="BB7" s="603"/>
      <c r="BC7" s="51"/>
      <c r="BD7" s="51"/>
      <c r="BE7" s="51"/>
      <c r="BF7" s="600"/>
      <c r="BG7" s="1552">
        <f t="shared" si="0"/>
        <v>120</v>
      </c>
      <c r="BH7" s="972">
        <f t="shared" si="1"/>
        <v>2</v>
      </c>
      <c r="BK7" s="50" t="s">
        <v>412</v>
      </c>
      <c r="BL7" s="50" t="s">
        <v>68</v>
      </c>
      <c r="BM7" s="53" t="s">
        <v>531</v>
      </c>
      <c r="BN7" s="287">
        <v>2011</v>
      </c>
    </row>
    <row r="8" spans="3:66" ht="16.5" customHeight="1" x14ac:dyDescent="0.25">
      <c r="C8" s="970" t="s">
        <v>193</v>
      </c>
      <c r="D8" s="971">
        <v>4</v>
      </c>
      <c r="E8" s="125" t="s">
        <v>462</v>
      </c>
      <c r="F8" s="52" t="s">
        <v>397</v>
      </c>
      <c r="G8" s="52" t="s">
        <v>903</v>
      </c>
      <c r="H8" s="113" t="s">
        <v>532</v>
      </c>
      <c r="I8" s="286">
        <v>2016</v>
      </c>
      <c r="J8" s="601">
        <v>35</v>
      </c>
      <c r="K8" s="53"/>
      <c r="L8" s="53"/>
      <c r="M8" s="53"/>
      <c r="N8" s="53">
        <v>85</v>
      </c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602"/>
      <c r="AD8" s="560"/>
      <c r="AE8" s="53"/>
      <c r="AF8" s="286"/>
      <c r="AG8" s="286"/>
      <c r="AH8" s="286"/>
      <c r="AI8" s="286"/>
      <c r="AJ8" s="766"/>
      <c r="AK8" s="766"/>
      <c r="AL8" s="766"/>
      <c r="AM8" s="766"/>
      <c r="AN8" s="766"/>
      <c r="AO8" s="766"/>
      <c r="AP8" s="766"/>
      <c r="AQ8" s="766"/>
      <c r="AR8" s="766"/>
      <c r="AS8" s="827"/>
      <c r="AT8" s="766"/>
      <c r="AU8" s="766"/>
      <c r="AV8" s="766"/>
      <c r="AW8" s="766"/>
      <c r="AX8" s="765"/>
      <c r="AY8" s="765"/>
      <c r="AZ8" s="765"/>
      <c r="BA8" s="765"/>
      <c r="BB8" s="767"/>
      <c r="BC8" s="766"/>
      <c r="BD8" s="766"/>
      <c r="BE8" s="766"/>
      <c r="BF8" s="768"/>
      <c r="BG8" s="1552">
        <f t="shared" si="0"/>
        <v>120</v>
      </c>
      <c r="BH8" s="972">
        <f t="shared" si="1"/>
        <v>2</v>
      </c>
      <c r="BK8" s="52" t="s">
        <v>397</v>
      </c>
      <c r="BL8" s="52" t="s">
        <v>903</v>
      </c>
      <c r="BM8" s="113" t="s">
        <v>532</v>
      </c>
      <c r="BN8" s="286">
        <v>2016</v>
      </c>
    </row>
    <row r="9" spans="3:66" ht="16.5" customHeight="1" x14ac:dyDescent="0.25">
      <c r="C9" s="970" t="s">
        <v>194</v>
      </c>
      <c r="D9" s="971">
        <v>5</v>
      </c>
      <c r="E9" s="125" t="s">
        <v>462</v>
      </c>
      <c r="F9" s="52" t="s">
        <v>371</v>
      </c>
      <c r="G9" s="52" t="s">
        <v>372</v>
      </c>
      <c r="H9" s="53" t="s">
        <v>531</v>
      </c>
      <c r="I9" s="286">
        <v>2013</v>
      </c>
      <c r="J9" s="601"/>
      <c r="K9" s="53">
        <v>29</v>
      </c>
      <c r="L9" s="53">
        <v>70</v>
      </c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602"/>
      <c r="AD9" s="560"/>
      <c r="AE9" s="53"/>
      <c r="AF9" s="286"/>
      <c r="AG9" s="286"/>
      <c r="AH9" s="286"/>
      <c r="AI9" s="765"/>
      <c r="AJ9" s="53"/>
      <c r="AK9" s="53"/>
      <c r="AL9" s="53"/>
      <c r="AM9" s="53"/>
      <c r="AN9" s="53"/>
      <c r="AO9" s="53"/>
      <c r="AP9" s="53"/>
      <c r="AQ9" s="53"/>
      <c r="AR9" s="53"/>
      <c r="AS9" s="560"/>
      <c r="AT9" s="53"/>
      <c r="AU9" s="53"/>
      <c r="AV9" s="53"/>
      <c r="AW9" s="53"/>
      <c r="AX9" s="286"/>
      <c r="AY9" s="286"/>
      <c r="AZ9" s="286"/>
      <c r="BA9" s="286"/>
      <c r="BB9" s="760"/>
      <c r="BC9" s="53"/>
      <c r="BD9" s="53"/>
      <c r="BE9" s="53"/>
      <c r="BF9" s="602"/>
      <c r="BG9" s="1552">
        <f t="shared" si="0"/>
        <v>99</v>
      </c>
      <c r="BH9" s="972">
        <f t="shared" si="1"/>
        <v>2</v>
      </c>
      <c r="BK9" s="52" t="s">
        <v>371</v>
      </c>
      <c r="BL9" s="52" t="s">
        <v>372</v>
      </c>
      <c r="BM9" s="53" t="s">
        <v>531</v>
      </c>
      <c r="BN9" s="286">
        <v>2013</v>
      </c>
    </row>
    <row r="10" spans="3:66" ht="16.5" customHeight="1" x14ac:dyDescent="0.25">
      <c r="C10" s="970" t="s">
        <v>195</v>
      </c>
      <c r="D10" s="971">
        <v>6</v>
      </c>
      <c r="E10" s="125" t="s">
        <v>462</v>
      </c>
      <c r="F10" s="52" t="s">
        <v>397</v>
      </c>
      <c r="G10" s="52" t="s">
        <v>70</v>
      </c>
      <c r="H10" s="53" t="s">
        <v>531</v>
      </c>
      <c r="I10" s="286">
        <v>2012</v>
      </c>
      <c r="J10" s="601"/>
      <c r="K10" s="53">
        <v>45</v>
      </c>
      <c r="L10" s="53">
        <v>48</v>
      </c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602"/>
      <c r="AD10" s="560"/>
      <c r="AE10" s="53"/>
      <c r="AF10" s="286"/>
      <c r="AG10" s="286"/>
      <c r="AH10" s="286"/>
      <c r="AI10" s="765"/>
      <c r="AJ10" s="53"/>
      <c r="AK10" s="53"/>
      <c r="AL10" s="53"/>
      <c r="AM10" s="53"/>
      <c r="AN10" s="53"/>
      <c r="AO10" s="53"/>
      <c r="AP10" s="53"/>
      <c r="AQ10" s="53"/>
      <c r="AR10" s="53"/>
      <c r="AS10" s="560"/>
      <c r="AT10" s="53"/>
      <c r="AU10" s="53"/>
      <c r="AV10" s="53"/>
      <c r="AW10" s="53"/>
      <c r="AX10" s="286"/>
      <c r="AY10" s="286"/>
      <c r="AZ10" s="286"/>
      <c r="BA10" s="286"/>
      <c r="BB10" s="601"/>
      <c r="BC10" s="53"/>
      <c r="BD10" s="53"/>
      <c r="BE10" s="53"/>
      <c r="BF10" s="602"/>
      <c r="BG10" s="1552">
        <f t="shared" si="0"/>
        <v>93</v>
      </c>
      <c r="BH10" s="972">
        <f t="shared" si="1"/>
        <v>2</v>
      </c>
      <c r="BK10" s="52" t="s">
        <v>397</v>
      </c>
      <c r="BL10" s="52" t="s">
        <v>70</v>
      </c>
      <c r="BM10" s="53" t="s">
        <v>531</v>
      </c>
      <c r="BN10" s="286">
        <v>2012</v>
      </c>
    </row>
    <row r="11" spans="3:66" ht="16.5" customHeight="1" x14ac:dyDescent="0.25">
      <c r="C11" s="970" t="s">
        <v>196</v>
      </c>
      <c r="D11" s="971">
        <v>7</v>
      </c>
      <c r="E11" s="49" t="s">
        <v>462</v>
      </c>
      <c r="F11" s="50" t="s">
        <v>561</v>
      </c>
      <c r="G11" s="50" t="s">
        <v>153</v>
      </c>
      <c r="H11" s="111" t="s">
        <v>532</v>
      </c>
      <c r="I11" s="287">
        <v>2014</v>
      </c>
      <c r="J11" s="603">
        <v>53</v>
      </c>
      <c r="K11" s="51"/>
      <c r="L11" s="51"/>
      <c r="M11" s="51"/>
      <c r="N11" s="51"/>
      <c r="O11" s="51"/>
      <c r="P11" s="51"/>
      <c r="Q11" s="51"/>
      <c r="R11" s="51"/>
      <c r="S11" s="53"/>
      <c r="T11" s="51"/>
      <c r="U11" s="51"/>
      <c r="V11" s="51"/>
      <c r="W11" s="51"/>
      <c r="X11" s="51"/>
      <c r="Y11" s="51"/>
      <c r="Z11" s="51"/>
      <c r="AA11" s="51"/>
      <c r="AB11" s="51"/>
      <c r="AC11" s="600"/>
      <c r="AD11" s="559"/>
      <c r="AE11" s="51"/>
      <c r="AF11" s="287"/>
      <c r="AG11" s="287"/>
      <c r="AH11" s="287"/>
      <c r="AI11" s="766"/>
      <c r="AJ11" s="53"/>
      <c r="AK11" s="53"/>
      <c r="AL11" s="51"/>
      <c r="AM11" s="51"/>
      <c r="AN11" s="51"/>
      <c r="AO11" s="51"/>
      <c r="AP11" s="51"/>
      <c r="AQ11" s="51"/>
      <c r="AR11" s="51"/>
      <c r="AS11" s="559"/>
      <c r="AT11" s="51"/>
      <c r="AU11" s="51"/>
      <c r="AV11" s="51"/>
      <c r="AW11" s="51"/>
      <c r="AX11" s="286"/>
      <c r="AY11" s="286"/>
      <c r="AZ11" s="286"/>
      <c r="BA11" s="286"/>
      <c r="BB11" s="601"/>
      <c r="BC11" s="51"/>
      <c r="BD11" s="51"/>
      <c r="BE11" s="51"/>
      <c r="BF11" s="602"/>
      <c r="BG11" s="1552">
        <f t="shared" si="0"/>
        <v>53</v>
      </c>
      <c r="BH11" s="972">
        <f t="shared" si="1"/>
        <v>1</v>
      </c>
      <c r="BK11" s="50" t="s">
        <v>561</v>
      </c>
      <c r="BL11" s="50" t="s">
        <v>153</v>
      </c>
      <c r="BM11" s="111" t="s">
        <v>532</v>
      </c>
      <c r="BN11" s="287">
        <v>2014</v>
      </c>
    </row>
    <row r="12" spans="3:66" ht="16.5" customHeight="1" x14ac:dyDescent="0.25">
      <c r="C12" s="970" t="s">
        <v>197</v>
      </c>
      <c r="D12" s="971">
        <v>8</v>
      </c>
      <c r="E12" s="49" t="s">
        <v>462</v>
      </c>
      <c r="F12" s="50" t="s">
        <v>562</v>
      </c>
      <c r="G12" s="50" t="s">
        <v>116</v>
      </c>
      <c r="H12" s="53" t="s">
        <v>531</v>
      </c>
      <c r="I12" s="287">
        <v>2011</v>
      </c>
      <c r="J12" s="601"/>
      <c r="K12" s="51"/>
      <c r="L12" s="51">
        <v>45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600"/>
      <c r="AD12" s="559"/>
      <c r="AE12" s="51"/>
      <c r="AF12" s="287"/>
      <c r="AG12" s="287"/>
      <c r="AH12" s="287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59"/>
      <c r="AT12" s="51"/>
      <c r="AU12" s="51"/>
      <c r="AV12" s="51"/>
      <c r="AW12" s="51"/>
      <c r="AX12" s="287"/>
      <c r="AY12" s="287"/>
      <c r="AZ12" s="287"/>
      <c r="BA12" s="287"/>
      <c r="BB12" s="603"/>
      <c r="BC12" s="51"/>
      <c r="BD12" s="51"/>
      <c r="BE12" s="51"/>
      <c r="BF12" s="600"/>
      <c r="BG12" s="1552">
        <f t="shared" si="0"/>
        <v>45</v>
      </c>
      <c r="BH12" s="972">
        <f t="shared" si="1"/>
        <v>1</v>
      </c>
      <c r="BK12" s="50" t="s">
        <v>562</v>
      </c>
      <c r="BL12" s="50" t="s">
        <v>116</v>
      </c>
      <c r="BM12" s="53" t="s">
        <v>531</v>
      </c>
      <c r="BN12" s="287">
        <v>2011</v>
      </c>
    </row>
    <row r="13" spans="3:66" ht="0.75" customHeight="1" thickBot="1" x14ac:dyDescent="0.3">
      <c r="C13" s="970" t="s">
        <v>198</v>
      </c>
      <c r="D13" s="971">
        <v>9</v>
      </c>
      <c r="E13" s="49" t="s">
        <v>462</v>
      </c>
      <c r="F13" s="50" t="s">
        <v>410</v>
      </c>
      <c r="G13" s="50" t="s">
        <v>116</v>
      </c>
      <c r="H13" s="53" t="s">
        <v>531</v>
      </c>
      <c r="I13" s="287">
        <v>2011</v>
      </c>
      <c r="J13" s="603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600"/>
      <c r="AD13" s="559"/>
      <c r="AE13" s="51"/>
      <c r="AF13" s="287"/>
      <c r="AG13" s="287"/>
      <c r="AH13" s="287"/>
      <c r="AI13" s="51"/>
      <c r="AJ13" s="761"/>
      <c r="AK13" s="761"/>
      <c r="AL13" s="761"/>
      <c r="AM13" s="761"/>
      <c r="AN13" s="761"/>
      <c r="AO13" s="761"/>
      <c r="AP13" s="761"/>
      <c r="AQ13" s="761"/>
      <c r="AR13" s="761"/>
      <c r="AS13" s="826"/>
      <c r="AT13" s="761"/>
      <c r="AU13" s="761"/>
      <c r="AV13" s="761"/>
      <c r="AW13" s="761"/>
      <c r="AX13" s="762"/>
      <c r="AY13" s="762"/>
      <c r="AZ13" s="762"/>
      <c r="BA13" s="762"/>
      <c r="BB13" s="763"/>
      <c r="BC13" s="761"/>
      <c r="BD13" s="761"/>
      <c r="BE13" s="761"/>
      <c r="BF13" s="764"/>
      <c r="BG13" s="1552">
        <f t="shared" si="0"/>
        <v>0</v>
      </c>
      <c r="BH13" s="972">
        <f t="shared" si="1"/>
        <v>0</v>
      </c>
      <c r="BK13" s="50" t="s">
        <v>410</v>
      </c>
      <c r="BL13" s="50" t="s">
        <v>116</v>
      </c>
      <c r="BM13" s="53" t="s">
        <v>531</v>
      </c>
      <c r="BN13" s="287">
        <v>2011</v>
      </c>
    </row>
    <row r="14" spans="3:66" ht="16.5" customHeight="1" thickBot="1" x14ac:dyDescent="0.3">
      <c r="C14" s="970" t="s">
        <v>199</v>
      </c>
      <c r="D14" s="973">
        <v>10</v>
      </c>
      <c r="E14" s="1377" t="s">
        <v>462</v>
      </c>
      <c r="F14" s="1379" t="s">
        <v>401</v>
      </c>
      <c r="G14" s="1379" t="s">
        <v>402</v>
      </c>
      <c r="H14" s="281" t="s">
        <v>531</v>
      </c>
      <c r="I14" s="1381">
        <v>2011</v>
      </c>
      <c r="J14" s="1383"/>
      <c r="K14" s="1381"/>
      <c r="L14" s="1381"/>
      <c r="M14" s="1381"/>
      <c r="N14" s="1381"/>
      <c r="O14" s="1381"/>
      <c r="P14" s="1381"/>
      <c r="Q14" s="1381"/>
      <c r="R14" s="1381"/>
      <c r="S14" s="1381"/>
      <c r="T14" s="1381"/>
      <c r="U14" s="1381"/>
      <c r="V14" s="1381"/>
      <c r="W14" s="1381"/>
      <c r="X14" s="1381"/>
      <c r="Y14" s="1381"/>
      <c r="Z14" s="1381"/>
      <c r="AA14" s="1381"/>
      <c r="AB14" s="1381"/>
      <c r="AC14" s="1385"/>
      <c r="AD14" s="1387"/>
      <c r="AE14" s="1381"/>
      <c r="AF14" s="1388"/>
      <c r="AG14" s="1388"/>
      <c r="AH14" s="1388"/>
      <c r="AI14" s="1381"/>
      <c r="AJ14" s="1389"/>
      <c r="AK14" s="1389"/>
      <c r="AL14" s="1389"/>
      <c r="AM14" s="1389"/>
      <c r="AN14" s="1389"/>
      <c r="AO14" s="1389"/>
      <c r="AP14" s="1389"/>
      <c r="AQ14" s="1389"/>
      <c r="AR14" s="1389"/>
      <c r="AS14" s="1390"/>
      <c r="AT14" s="1389"/>
      <c r="AU14" s="1389"/>
      <c r="AV14" s="1389"/>
      <c r="AW14" s="1389"/>
      <c r="AX14" s="1391"/>
      <c r="AY14" s="1391"/>
      <c r="AZ14" s="1391"/>
      <c r="BA14" s="1391"/>
      <c r="BB14" s="1392"/>
      <c r="BC14" s="1389"/>
      <c r="BD14" s="1389"/>
      <c r="BE14" s="1389"/>
      <c r="BF14" s="1393"/>
      <c r="BG14" s="1553">
        <f t="shared" si="0"/>
        <v>0</v>
      </c>
      <c r="BH14" s="974">
        <f t="shared" si="1"/>
        <v>0</v>
      </c>
      <c r="BI14" s="1018">
        <f>SUM(BH5:BH14)</f>
        <v>14</v>
      </c>
      <c r="BJ14" s="769">
        <f>SUM(BG5:BG14)</f>
        <v>798</v>
      </c>
      <c r="BK14" s="1379" t="s">
        <v>401</v>
      </c>
      <c r="BL14" s="1379" t="s">
        <v>402</v>
      </c>
      <c r="BM14" s="281" t="s">
        <v>531</v>
      </c>
      <c r="BN14" s="1381">
        <v>2011</v>
      </c>
    </row>
    <row r="15" spans="3:66" ht="16.5" customHeight="1" thickBot="1" x14ac:dyDescent="0.3">
      <c r="C15" s="970" t="s">
        <v>200</v>
      </c>
      <c r="D15" s="968">
        <v>1</v>
      </c>
      <c r="E15" s="1146" t="s">
        <v>762</v>
      </c>
      <c r="F15" s="710" t="s">
        <v>71</v>
      </c>
      <c r="G15" s="710" t="s">
        <v>543</v>
      </c>
      <c r="H15" s="711" t="s">
        <v>531</v>
      </c>
      <c r="I15" s="712">
        <v>2015</v>
      </c>
      <c r="J15" s="712"/>
      <c r="K15" s="712"/>
      <c r="L15" s="712"/>
      <c r="M15" s="712"/>
      <c r="N15" s="712"/>
      <c r="O15" s="712"/>
      <c r="P15" s="712"/>
      <c r="Q15" s="712"/>
      <c r="R15" s="712"/>
      <c r="S15" s="712"/>
      <c r="T15" s="712"/>
      <c r="U15" s="712"/>
      <c r="V15" s="712"/>
      <c r="W15" s="712"/>
      <c r="X15" s="712"/>
      <c r="Y15" s="712"/>
      <c r="Z15" s="712"/>
      <c r="AA15" s="712"/>
      <c r="AB15" s="712"/>
      <c r="AC15" s="807"/>
      <c r="AD15" s="809"/>
      <c r="AE15" s="712"/>
      <c r="AF15" s="712"/>
      <c r="AG15" s="712"/>
      <c r="AH15" s="712"/>
      <c r="AI15" s="712"/>
      <c r="AJ15" s="975"/>
      <c r="AK15" s="975"/>
      <c r="AL15" s="975"/>
      <c r="AM15" s="975"/>
      <c r="AN15" s="975"/>
      <c r="AO15" s="975"/>
      <c r="AP15" s="975"/>
      <c r="AQ15" s="975"/>
      <c r="AR15" s="975"/>
      <c r="AS15" s="976"/>
      <c r="AT15" s="975"/>
      <c r="AU15" s="975"/>
      <c r="AV15" s="975"/>
      <c r="AW15" s="975"/>
      <c r="AX15" s="975"/>
      <c r="AY15" s="975"/>
      <c r="AZ15" s="975"/>
      <c r="BA15" s="977"/>
      <c r="BB15" s="978"/>
      <c r="BC15" s="975"/>
      <c r="BD15" s="975"/>
      <c r="BE15" s="975"/>
      <c r="BF15" s="977"/>
      <c r="BG15" s="1554">
        <f t="shared" ref="BG15" si="2">SUM(J15:BF15)</f>
        <v>0</v>
      </c>
      <c r="BH15" s="979">
        <f t="shared" ref="BH15:BH16" si="3">COUNTA(J15:BF15)</f>
        <v>0</v>
      </c>
      <c r="BK15" s="787" t="s">
        <v>71</v>
      </c>
      <c r="BL15" s="710" t="s">
        <v>543</v>
      </c>
      <c r="BM15" s="711" t="s">
        <v>531</v>
      </c>
      <c r="BN15" s="788">
        <v>2015</v>
      </c>
    </row>
    <row r="16" spans="3:66" ht="16.5" customHeight="1" thickBot="1" x14ac:dyDescent="0.3">
      <c r="C16" s="970" t="s">
        <v>201</v>
      </c>
      <c r="D16" s="973">
        <v>2</v>
      </c>
      <c r="E16" s="1147" t="s">
        <v>762</v>
      </c>
      <c r="F16" s="715" t="s">
        <v>763</v>
      </c>
      <c r="G16" s="715" t="s">
        <v>82</v>
      </c>
      <c r="H16" s="716" t="s">
        <v>531</v>
      </c>
      <c r="I16" s="717">
        <v>2012</v>
      </c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/>
      <c r="W16" s="717"/>
      <c r="X16" s="717"/>
      <c r="Y16" s="717"/>
      <c r="Z16" s="717"/>
      <c r="AA16" s="717"/>
      <c r="AB16" s="717"/>
      <c r="AC16" s="808"/>
      <c r="AD16" s="810"/>
      <c r="AE16" s="717"/>
      <c r="AF16" s="717"/>
      <c r="AG16" s="717"/>
      <c r="AH16" s="717"/>
      <c r="AI16" s="717"/>
      <c r="AJ16" s="980"/>
      <c r="AK16" s="980"/>
      <c r="AL16" s="980"/>
      <c r="AM16" s="980"/>
      <c r="AN16" s="980"/>
      <c r="AO16" s="980"/>
      <c r="AP16" s="980"/>
      <c r="AQ16" s="980"/>
      <c r="AR16" s="980"/>
      <c r="AS16" s="981"/>
      <c r="AT16" s="980"/>
      <c r="AU16" s="980"/>
      <c r="AV16" s="980"/>
      <c r="AW16" s="980"/>
      <c r="AX16" s="980"/>
      <c r="AY16" s="980"/>
      <c r="AZ16" s="980"/>
      <c r="BA16" s="982"/>
      <c r="BB16" s="983"/>
      <c r="BC16" s="980"/>
      <c r="BD16" s="980"/>
      <c r="BE16" s="980"/>
      <c r="BF16" s="982"/>
      <c r="BG16" s="1555">
        <f t="shared" ref="BG16" si="4">SUM(J16:BF16)</f>
        <v>0</v>
      </c>
      <c r="BH16" s="984">
        <f t="shared" si="3"/>
        <v>0</v>
      </c>
      <c r="BI16" s="1592">
        <f>SUM(BH15:BH16)</f>
        <v>0</v>
      </c>
      <c r="BJ16" s="770">
        <f>SUM(BG15:BG16)</f>
        <v>0</v>
      </c>
      <c r="BK16" s="789" t="s">
        <v>763</v>
      </c>
      <c r="BL16" s="713" t="s">
        <v>82</v>
      </c>
      <c r="BM16" s="714" t="s">
        <v>531</v>
      </c>
      <c r="BN16" s="790">
        <v>2012</v>
      </c>
    </row>
    <row r="17" spans="3:66" ht="16.5" customHeight="1" x14ac:dyDescent="0.25">
      <c r="C17" s="970" t="s">
        <v>205</v>
      </c>
      <c r="D17" s="985">
        <v>1</v>
      </c>
      <c r="E17" s="872" t="s">
        <v>11</v>
      </c>
      <c r="F17" s="873" t="s">
        <v>444</v>
      </c>
      <c r="G17" s="873" t="s">
        <v>445</v>
      </c>
      <c r="H17" s="874" t="s">
        <v>531</v>
      </c>
      <c r="I17" s="875">
        <v>2012</v>
      </c>
      <c r="J17" s="794"/>
      <c r="K17" s="874"/>
      <c r="L17" s="874">
        <v>115</v>
      </c>
      <c r="M17" s="874">
        <v>75</v>
      </c>
      <c r="N17" s="874"/>
      <c r="O17" s="874"/>
      <c r="P17" s="874"/>
      <c r="Q17" s="874"/>
      <c r="R17" s="874"/>
      <c r="S17" s="874"/>
      <c r="T17" s="874"/>
      <c r="U17" s="875"/>
      <c r="V17" s="874"/>
      <c r="W17" s="874"/>
      <c r="X17" s="874"/>
      <c r="Y17" s="874"/>
      <c r="Z17" s="874"/>
      <c r="AA17" s="874"/>
      <c r="AB17" s="818"/>
      <c r="AC17" s="876"/>
      <c r="AD17" s="877"/>
      <c r="AE17" s="874"/>
      <c r="AF17" s="875"/>
      <c r="AG17" s="875"/>
      <c r="AH17" s="875"/>
      <c r="AI17" s="875"/>
      <c r="AJ17" s="874"/>
      <c r="AK17" s="874"/>
      <c r="AL17" s="874"/>
      <c r="AM17" s="874"/>
      <c r="AN17" s="874"/>
      <c r="AO17" s="874"/>
      <c r="AP17" s="874"/>
      <c r="AQ17" s="874"/>
      <c r="AR17" s="874"/>
      <c r="AS17" s="877"/>
      <c r="AT17" s="874"/>
      <c r="AU17" s="874"/>
      <c r="AV17" s="874"/>
      <c r="AW17" s="874"/>
      <c r="AX17" s="875"/>
      <c r="AY17" s="875"/>
      <c r="AZ17" s="875"/>
      <c r="BA17" s="875"/>
      <c r="BB17" s="878"/>
      <c r="BC17" s="874">
        <v>10</v>
      </c>
      <c r="BD17" s="874">
        <v>10</v>
      </c>
      <c r="BE17" s="874">
        <v>10</v>
      </c>
      <c r="BF17" s="876"/>
      <c r="BG17" s="818">
        <f t="shared" ref="BG17:BG32" si="5">SUM(J17:BF17)</f>
        <v>220</v>
      </c>
      <c r="BH17" s="696">
        <f t="shared" ref="BH17:BH32" si="6">COUNTA(J17:BF17)</f>
        <v>5</v>
      </c>
      <c r="BI17" s="143"/>
      <c r="BK17" s="873" t="s">
        <v>444</v>
      </c>
      <c r="BL17" s="873" t="s">
        <v>445</v>
      </c>
      <c r="BM17" s="874" t="s">
        <v>531</v>
      </c>
      <c r="BN17" s="875">
        <v>2012</v>
      </c>
    </row>
    <row r="18" spans="3:66" ht="16.5" customHeight="1" x14ac:dyDescent="0.25">
      <c r="C18" s="970" t="s">
        <v>206</v>
      </c>
      <c r="D18" s="986">
        <v>2</v>
      </c>
      <c r="E18" s="1394" t="s">
        <v>11</v>
      </c>
      <c r="F18" s="1395" t="s">
        <v>168</v>
      </c>
      <c r="G18" s="1395" t="s">
        <v>84</v>
      </c>
      <c r="H18" s="1396" t="s">
        <v>531</v>
      </c>
      <c r="I18" s="1397">
        <v>2012</v>
      </c>
      <c r="J18" s="1398"/>
      <c r="K18" s="1396"/>
      <c r="L18" s="1396">
        <v>75</v>
      </c>
      <c r="M18" s="1396">
        <v>100</v>
      </c>
      <c r="N18" s="700"/>
      <c r="O18" s="1396"/>
      <c r="P18" s="1396"/>
      <c r="Q18" s="1396"/>
      <c r="R18" s="1396"/>
      <c r="S18" s="1396"/>
      <c r="T18" s="1396"/>
      <c r="U18" s="1397"/>
      <c r="V18" s="1396"/>
      <c r="W18" s="1396"/>
      <c r="X18" s="1396"/>
      <c r="Y18" s="1396"/>
      <c r="Z18" s="1396"/>
      <c r="AA18" s="1396"/>
      <c r="AB18" s="1399"/>
      <c r="AC18" s="1400"/>
      <c r="AD18" s="1401"/>
      <c r="AE18" s="1396"/>
      <c r="AF18" s="1397"/>
      <c r="AG18" s="1397"/>
      <c r="AH18" s="1397"/>
      <c r="AI18" s="1397"/>
      <c r="AJ18" s="1396"/>
      <c r="AK18" s="1154"/>
      <c r="AL18" s="1154"/>
      <c r="AM18" s="1396"/>
      <c r="AN18" s="1396"/>
      <c r="AO18" s="1396"/>
      <c r="AP18" s="1396"/>
      <c r="AQ18" s="1396"/>
      <c r="AR18" s="1396"/>
      <c r="AS18" s="1401"/>
      <c r="AT18" s="1396"/>
      <c r="AU18" s="1396"/>
      <c r="AV18" s="1396"/>
      <c r="AW18" s="1396"/>
      <c r="AX18" s="1397"/>
      <c r="AY18" s="1397"/>
      <c r="AZ18" s="1397"/>
      <c r="BA18" s="1397"/>
      <c r="BB18" s="1398">
        <v>10</v>
      </c>
      <c r="BC18" s="1396">
        <v>10</v>
      </c>
      <c r="BD18" s="1396">
        <v>10</v>
      </c>
      <c r="BE18" s="1396">
        <v>10</v>
      </c>
      <c r="BF18" s="1400"/>
      <c r="BG18" s="290">
        <f t="shared" si="5"/>
        <v>215</v>
      </c>
      <c r="BH18" s="698">
        <f t="shared" si="6"/>
        <v>6</v>
      </c>
      <c r="BI18" s="143"/>
      <c r="BK18" s="1395" t="s">
        <v>168</v>
      </c>
      <c r="BL18" s="1395" t="s">
        <v>84</v>
      </c>
      <c r="BM18" s="1396" t="s">
        <v>531</v>
      </c>
      <c r="BN18" s="1397">
        <v>2012</v>
      </c>
    </row>
    <row r="19" spans="3:66" ht="16.5" customHeight="1" x14ac:dyDescent="0.25">
      <c r="C19" s="970" t="s">
        <v>207</v>
      </c>
      <c r="D19" s="986">
        <v>3</v>
      </c>
      <c r="E19" s="57" t="s">
        <v>11</v>
      </c>
      <c r="F19" s="58" t="s">
        <v>139</v>
      </c>
      <c r="G19" s="58" t="s">
        <v>140</v>
      </c>
      <c r="H19" s="59" t="s">
        <v>531</v>
      </c>
      <c r="I19" s="292">
        <v>2008</v>
      </c>
      <c r="J19" s="604"/>
      <c r="K19" s="59"/>
      <c r="L19" s="59"/>
      <c r="M19" s="59">
        <v>115</v>
      </c>
      <c r="N19" s="59"/>
      <c r="O19" s="59"/>
      <c r="P19" s="59"/>
      <c r="Q19" s="59"/>
      <c r="R19" s="59"/>
      <c r="S19" s="59"/>
      <c r="T19" s="59"/>
      <c r="U19" s="292"/>
      <c r="V19" s="59"/>
      <c r="W19" s="59"/>
      <c r="X19" s="59"/>
      <c r="Y19" s="59"/>
      <c r="Z19" s="59"/>
      <c r="AA19" s="59"/>
      <c r="AB19" s="293"/>
      <c r="AC19" s="606"/>
      <c r="AD19" s="562"/>
      <c r="AE19" s="59"/>
      <c r="AF19" s="292"/>
      <c r="AG19" s="292"/>
      <c r="AH19" s="292"/>
      <c r="AI19" s="292"/>
      <c r="AJ19" s="59"/>
      <c r="AK19" s="59"/>
      <c r="AL19" s="59"/>
      <c r="AM19" s="59"/>
      <c r="AN19" s="59"/>
      <c r="AO19" s="59"/>
      <c r="AP19" s="59"/>
      <c r="AQ19" s="59"/>
      <c r="AR19" s="59"/>
      <c r="AS19" s="562"/>
      <c r="AT19" s="59"/>
      <c r="AU19" s="59"/>
      <c r="AV19" s="59"/>
      <c r="AW19" s="59"/>
      <c r="AX19" s="292"/>
      <c r="AY19" s="292"/>
      <c r="AZ19" s="292"/>
      <c r="BA19" s="292"/>
      <c r="BB19" s="604"/>
      <c r="BC19" s="59"/>
      <c r="BD19" s="59"/>
      <c r="BE19" s="59"/>
      <c r="BF19" s="606"/>
      <c r="BG19" s="290">
        <f t="shared" si="5"/>
        <v>115</v>
      </c>
      <c r="BH19" s="698">
        <f t="shared" si="6"/>
        <v>1</v>
      </c>
      <c r="BI19" s="143"/>
      <c r="BK19" s="58" t="s">
        <v>139</v>
      </c>
      <c r="BL19" s="58" t="s">
        <v>140</v>
      </c>
      <c r="BM19" s="59" t="s">
        <v>531</v>
      </c>
      <c r="BN19" s="292">
        <v>2008</v>
      </c>
    </row>
    <row r="20" spans="3:66" ht="16.5" customHeight="1" x14ac:dyDescent="0.25">
      <c r="C20" s="970" t="s">
        <v>208</v>
      </c>
      <c r="D20" s="986">
        <v>4</v>
      </c>
      <c r="E20" s="57" t="s">
        <v>11</v>
      </c>
      <c r="F20" s="58" t="s">
        <v>448</v>
      </c>
      <c r="G20" s="58" t="s">
        <v>84</v>
      </c>
      <c r="H20" s="59" t="s">
        <v>531</v>
      </c>
      <c r="I20" s="292">
        <v>2009</v>
      </c>
      <c r="J20" s="604"/>
      <c r="K20" s="59"/>
      <c r="L20" s="59"/>
      <c r="M20" s="59">
        <v>34</v>
      </c>
      <c r="N20" s="56"/>
      <c r="O20" s="59"/>
      <c r="P20" s="59"/>
      <c r="Q20" s="59"/>
      <c r="R20" s="59"/>
      <c r="S20" s="59"/>
      <c r="T20" s="59"/>
      <c r="U20" s="292"/>
      <c r="V20" s="59"/>
      <c r="W20" s="59"/>
      <c r="X20" s="59"/>
      <c r="Y20" s="59"/>
      <c r="Z20" s="59"/>
      <c r="AA20" s="59"/>
      <c r="AB20" s="293"/>
      <c r="AC20" s="606"/>
      <c r="AD20" s="562"/>
      <c r="AE20" s="59"/>
      <c r="AF20" s="292"/>
      <c r="AG20" s="292"/>
      <c r="AH20" s="292"/>
      <c r="AI20" s="292"/>
      <c r="AJ20" s="59"/>
      <c r="AK20" s="59"/>
      <c r="AL20" s="59"/>
      <c r="AM20" s="59"/>
      <c r="AN20" s="59"/>
      <c r="AO20" s="59"/>
      <c r="AP20" s="59"/>
      <c r="AQ20" s="59"/>
      <c r="AR20" s="59"/>
      <c r="AS20" s="562"/>
      <c r="AT20" s="59"/>
      <c r="AU20" s="59"/>
      <c r="AV20" s="59"/>
      <c r="AW20" s="59"/>
      <c r="AX20" s="292"/>
      <c r="AY20" s="292"/>
      <c r="AZ20" s="292"/>
      <c r="BA20" s="292"/>
      <c r="BB20" s="604"/>
      <c r="BC20" s="59"/>
      <c r="BD20" s="59">
        <v>10</v>
      </c>
      <c r="BE20" s="59">
        <v>10</v>
      </c>
      <c r="BF20" s="606"/>
      <c r="BG20" s="290">
        <f t="shared" si="5"/>
        <v>54</v>
      </c>
      <c r="BH20" s="698">
        <f t="shared" si="6"/>
        <v>3</v>
      </c>
      <c r="BI20" s="143"/>
      <c r="BK20" s="58" t="s">
        <v>448</v>
      </c>
      <c r="BL20" s="58" t="s">
        <v>84</v>
      </c>
      <c r="BM20" s="59" t="s">
        <v>531</v>
      </c>
      <c r="BN20" s="292">
        <v>2009</v>
      </c>
    </row>
    <row r="21" spans="3:66" ht="16.5" customHeight="1" x14ac:dyDescent="0.25">
      <c r="C21" s="970" t="s">
        <v>209</v>
      </c>
      <c r="D21" s="986">
        <v>5</v>
      </c>
      <c r="E21" s="57" t="s">
        <v>11</v>
      </c>
      <c r="F21" s="58" t="s">
        <v>188</v>
      </c>
      <c r="G21" s="58" t="s">
        <v>79</v>
      </c>
      <c r="H21" s="59" t="s">
        <v>531</v>
      </c>
      <c r="I21" s="292">
        <v>2009</v>
      </c>
      <c r="J21" s="604"/>
      <c r="K21" s="59"/>
      <c r="L21" s="59"/>
      <c r="M21" s="59">
        <v>51</v>
      </c>
      <c r="N21" s="56"/>
      <c r="O21" s="59"/>
      <c r="P21" s="59"/>
      <c r="Q21" s="59"/>
      <c r="R21" s="59"/>
      <c r="S21" s="59"/>
      <c r="T21" s="59"/>
      <c r="U21" s="292"/>
      <c r="V21" s="59"/>
      <c r="W21" s="59"/>
      <c r="X21" s="59"/>
      <c r="Y21" s="59"/>
      <c r="Z21" s="59"/>
      <c r="AA21" s="59"/>
      <c r="AB21" s="293"/>
      <c r="AC21" s="606"/>
      <c r="AD21" s="562"/>
      <c r="AE21" s="59"/>
      <c r="AF21" s="292"/>
      <c r="AG21" s="292"/>
      <c r="AH21" s="292"/>
      <c r="AI21" s="292"/>
      <c r="AJ21" s="59"/>
      <c r="AK21" s="59"/>
      <c r="AL21" s="59"/>
      <c r="AM21" s="59"/>
      <c r="AN21" s="59"/>
      <c r="AO21" s="59"/>
      <c r="AP21" s="59"/>
      <c r="AQ21" s="59"/>
      <c r="AR21" s="59"/>
      <c r="AS21" s="562"/>
      <c r="AT21" s="59"/>
      <c r="AU21" s="59"/>
      <c r="AV21" s="59"/>
      <c r="AW21" s="59"/>
      <c r="AX21" s="292"/>
      <c r="AY21" s="292"/>
      <c r="AZ21" s="292"/>
      <c r="BA21" s="292"/>
      <c r="BB21" s="604"/>
      <c r="BC21" s="59"/>
      <c r="BD21" s="59"/>
      <c r="BE21" s="59"/>
      <c r="BF21" s="606"/>
      <c r="BG21" s="290">
        <f t="shared" si="5"/>
        <v>51</v>
      </c>
      <c r="BH21" s="698">
        <f t="shared" si="6"/>
        <v>1</v>
      </c>
      <c r="BI21" s="143"/>
      <c r="BK21" s="58" t="s">
        <v>188</v>
      </c>
      <c r="BL21" s="58" t="s">
        <v>79</v>
      </c>
      <c r="BM21" s="59" t="s">
        <v>531</v>
      </c>
      <c r="BN21" s="292">
        <v>2009</v>
      </c>
    </row>
    <row r="22" spans="3:66" ht="16.5" customHeight="1" x14ac:dyDescent="0.25">
      <c r="C22" s="970" t="s">
        <v>210</v>
      </c>
      <c r="D22" s="986">
        <v>6</v>
      </c>
      <c r="E22" s="57" t="s">
        <v>11</v>
      </c>
      <c r="F22" s="58" t="s">
        <v>819</v>
      </c>
      <c r="G22" s="58" t="s">
        <v>361</v>
      </c>
      <c r="H22" s="59" t="s">
        <v>531</v>
      </c>
      <c r="I22" s="292">
        <v>2011</v>
      </c>
      <c r="J22" s="604"/>
      <c r="K22" s="59"/>
      <c r="L22" s="59"/>
      <c r="M22" s="59">
        <v>39</v>
      </c>
      <c r="N22" s="56"/>
      <c r="O22" s="59"/>
      <c r="P22" s="59"/>
      <c r="Q22" s="59"/>
      <c r="R22" s="59"/>
      <c r="S22" s="59"/>
      <c r="T22" s="59"/>
      <c r="U22" s="292"/>
      <c r="V22" s="59"/>
      <c r="W22" s="59"/>
      <c r="X22" s="59"/>
      <c r="Y22" s="59"/>
      <c r="Z22" s="59"/>
      <c r="AA22" s="59"/>
      <c r="AB22" s="293"/>
      <c r="AC22" s="606"/>
      <c r="AD22" s="562"/>
      <c r="AE22" s="59"/>
      <c r="AF22" s="292"/>
      <c r="AG22" s="292"/>
      <c r="AH22" s="292"/>
      <c r="AI22" s="292"/>
      <c r="AJ22" s="59"/>
      <c r="AK22" s="59"/>
      <c r="AL22" s="59"/>
      <c r="AM22" s="59"/>
      <c r="AN22" s="59"/>
      <c r="AO22" s="59"/>
      <c r="AP22" s="59"/>
      <c r="AQ22" s="59"/>
      <c r="AR22" s="59"/>
      <c r="AS22" s="562"/>
      <c r="AT22" s="59"/>
      <c r="AU22" s="59"/>
      <c r="AV22" s="59"/>
      <c r="AW22" s="59"/>
      <c r="AX22" s="292"/>
      <c r="AY22" s="292"/>
      <c r="AZ22" s="292"/>
      <c r="BA22" s="292"/>
      <c r="BB22" s="604"/>
      <c r="BC22" s="59"/>
      <c r="BD22" s="59"/>
      <c r="BE22" s="59"/>
      <c r="BF22" s="606"/>
      <c r="BG22" s="290">
        <f t="shared" si="5"/>
        <v>39</v>
      </c>
      <c r="BH22" s="698">
        <f t="shared" si="6"/>
        <v>1</v>
      </c>
      <c r="BI22" s="143"/>
      <c r="BK22" s="58" t="s">
        <v>819</v>
      </c>
      <c r="BL22" s="58" t="s">
        <v>361</v>
      </c>
      <c r="BM22" s="59" t="s">
        <v>531</v>
      </c>
      <c r="BN22" s="292">
        <v>2011</v>
      </c>
    </row>
    <row r="23" spans="3:66" ht="16.5" customHeight="1" x14ac:dyDescent="0.25">
      <c r="C23" s="970" t="s">
        <v>211</v>
      </c>
      <c r="D23" s="986">
        <v>7</v>
      </c>
      <c r="E23" s="57" t="s">
        <v>11</v>
      </c>
      <c r="F23" s="58" t="s">
        <v>870</v>
      </c>
      <c r="G23" s="58" t="s">
        <v>116</v>
      </c>
      <c r="H23" s="59" t="s">
        <v>531</v>
      </c>
      <c r="I23" s="292">
        <v>2013</v>
      </c>
      <c r="J23" s="604"/>
      <c r="K23" s="59"/>
      <c r="L23" s="59"/>
      <c r="M23" s="59">
        <v>36</v>
      </c>
      <c r="N23" s="56"/>
      <c r="O23" s="59"/>
      <c r="P23" s="59"/>
      <c r="Q23" s="59"/>
      <c r="R23" s="59"/>
      <c r="S23" s="59"/>
      <c r="T23" s="59"/>
      <c r="U23" s="292"/>
      <c r="V23" s="59"/>
      <c r="W23" s="59"/>
      <c r="X23" s="59"/>
      <c r="Y23" s="59"/>
      <c r="Z23" s="59"/>
      <c r="AA23" s="59"/>
      <c r="AB23" s="293"/>
      <c r="AC23" s="606"/>
      <c r="AD23" s="562"/>
      <c r="AE23" s="59"/>
      <c r="AF23" s="292"/>
      <c r="AG23" s="292"/>
      <c r="AH23" s="292"/>
      <c r="AI23" s="292"/>
      <c r="AJ23" s="59"/>
      <c r="AK23" s="59"/>
      <c r="AL23" s="59"/>
      <c r="AM23" s="59"/>
      <c r="AN23" s="59"/>
      <c r="AO23" s="59"/>
      <c r="AP23" s="59"/>
      <c r="AQ23" s="59"/>
      <c r="AR23" s="59"/>
      <c r="AS23" s="562"/>
      <c r="AT23" s="59"/>
      <c r="AU23" s="59"/>
      <c r="AV23" s="59"/>
      <c r="AW23" s="59"/>
      <c r="AX23" s="292"/>
      <c r="AY23" s="292"/>
      <c r="AZ23" s="292"/>
      <c r="BA23" s="292"/>
      <c r="BB23" s="604"/>
      <c r="BC23" s="59"/>
      <c r="BD23" s="59"/>
      <c r="BE23" s="59"/>
      <c r="BF23" s="606"/>
      <c r="BG23" s="290">
        <f t="shared" si="5"/>
        <v>36</v>
      </c>
      <c r="BH23" s="698">
        <f t="shared" si="6"/>
        <v>1</v>
      </c>
      <c r="BI23" s="143"/>
      <c r="BK23" s="58" t="s">
        <v>870</v>
      </c>
      <c r="BL23" s="58" t="s">
        <v>116</v>
      </c>
      <c r="BM23" s="59" t="s">
        <v>531</v>
      </c>
      <c r="BN23" s="292">
        <v>2013</v>
      </c>
    </row>
    <row r="24" spans="3:66" ht="16.5" customHeight="1" x14ac:dyDescent="0.25">
      <c r="C24" s="970" t="s">
        <v>212</v>
      </c>
      <c r="D24" s="986">
        <v>8</v>
      </c>
      <c r="E24" s="57" t="s">
        <v>11</v>
      </c>
      <c r="F24" s="58" t="s">
        <v>870</v>
      </c>
      <c r="G24" s="58" t="s">
        <v>114</v>
      </c>
      <c r="H24" s="687" t="s">
        <v>532</v>
      </c>
      <c r="I24" s="292">
        <v>2010</v>
      </c>
      <c r="J24" s="604"/>
      <c r="K24" s="59"/>
      <c r="L24" s="59"/>
      <c r="M24" s="59">
        <v>32</v>
      </c>
      <c r="N24" s="56"/>
      <c r="O24" s="59"/>
      <c r="P24" s="59"/>
      <c r="Q24" s="59"/>
      <c r="R24" s="59"/>
      <c r="S24" s="59"/>
      <c r="T24" s="59"/>
      <c r="U24" s="292"/>
      <c r="V24" s="59"/>
      <c r="W24" s="59"/>
      <c r="X24" s="59"/>
      <c r="Y24" s="59"/>
      <c r="Z24" s="59"/>
      <c r="AA24" s="59"/>
      <c r="AB24" s="293"/>
      <c r="AC24" s="606"/>
      <c r="AD24" s="562"/>
      <c r="AE24" s="59"/>
      <c r="AF24" s="292"/>
      <c r="AG24" s="292"/>
      <c r="AH24" s="292"/>
      <c r="AI24" s="292"/>
      <c r="AJ24" s="59"/>
      <c r="AK24" s="59"/>
      <c r="AL24" s="59"/>
      <c r="AM24" s="59"/>
      <c r="AN24" s="59"/>
      <c r="AO24" s="59"/>
      <c r="AP24" s="59"/>
      <c r="AQ24" s="59"/>
      <c r="AR24" s="59"/>
      <c r="AS24" s="562"/>
      <c r="AT24" s="59"/>
      <c r="AU24" s="59"/>
      <c r="AV24" s="59"/>
      <c r="AW24" s="59"/>
      <c r="AX24" s="292"/>
      <c r="AY24" s="292"/>
      <c r="AZ24" s="292"/>
      <c r="BA24" s="292"/>
      <c r="BB24" s="604"/>
      <c r="BC24" s="59"/>
      <c r="BD24" s="59"/>
      <c r="BE24" s="59"/>
      <c r="BF24" s="606"/>
      <c r="BG24" s="290">
        <f t="shared" si="5"/>
        <v>32</v>
      </c>
      <c r="BH24" s="698">
        <f t="shared" si="6"/>
        <v>1</v>
      </c>
      <c r="BI24" s="143"/>
      <c r="BK24" s="58" t="s">
        <v>870</v>
      </c>
      <c r="BL24" s="58" t="s">
        <v>114</v>
      </c>
      <c r="BM24" s="687" t="s">
        <v>532</v>
      </c>
      <c r="BN24" s="292">
        <v>2010</v>
      </c>
    </row>
    <row r="25" spans="3:66" ht="13.5" customHeight="1" thickBot="1" x14ac:dyDescent="0.3">
      <c r="C25" s="970" t="s">
        <v>213</v>
      </c>
      <c r="D25" s="986">
        <v>9</v>
      </c>
      <c r="E25" s="57" t="s">
        <v>11</v>
      </c>
      <c r="F25" s="58" t="s">
        <v>526</v>
      </c>
      <c r="G25" s="58" t="s">
        <v>177</v>
      </c>
      <c r="H25" s="59" t="s">
        <v>531</v>
      </c>
      <c r="I25" s="292">
        <v>2012</v>
      </c>
      <c r="J25" s="604"/>
      <c r="K25" s="59"/>
      <c r="L25" s="59">
        <v>24</v>
      </c>
      <c r="M25" s="56"/>
      <c r="N25" s="56"/>
      <c r="O25" s="59"/>
      <c r="P25" s="59"/>
      <c r="Q25" s="59"/>
      <c r="R25" s="59"/>
      <c r="S25" s="59"/>
      <c r="T25" s="59"/>
      <c r="U25" s="292"/>
      <c r="V25" s="59"/>
      <c r="W25" s="59"/>
      <c r="X25" s="59"/>
      <c r="Y25" s="59"/>
      <c r="Z25" s="59"/>
      <c r="AA25" s="59"/>
      <c r="AB25" s="293"/>
      <c r="AC25" s="606"/>
      <c r="AD25" s="562"/>
      <c r="AE25" s="59"/>
      <c r="AF25" s="292"/>
      <c r="AG25" s="292"/>
      <c r="AH25" s="292"/>
      <c r="AI25" s="292"/>
      <c r="AJ25" s="59"/>
      <c r="AK25" s="59"/>
      <c r="AL25" s="59"/>
      <c r="AM25" s="59"/>
      <c r="AN25" s="59"/>
      <c r="AO25" s="59"/>
      <c r="AP25" s="59"/>
      <c r="AQ25" s="59"/>
      <c r="AR25" s="59"/>
      <c r="AS25" s="562"/>
      <c r="AT25" s="59"/>
      <c r="AU25" s="59"/>
      <c r="AV25" s="59"/>
      <c r="AW25" s="59"/>
      <c r="AX25" s="292"/>
      <c r="AY25" s="292"/>
      <c r="AZ25" s="292"/>
      <c r="BA25" s="292"/>
      <c r="BB25" s="604"/>
      <c r="BC25" s="59"/>
      <c r="BD25" s="59"/>
      <c r="BE25" s="59"/>
      <c r="BF25" s="606"/>
      <c r="BG25" s="290">
        <f t="shared" si="5"/>
        <v>24</v>
      </c>
      <c r="BH25" s="698">
        <f t="shared" si="6"/>
        <v>1</v>
      </c>
      <c r="BK25" s="58" t="s">
        <v>526</v>
      </c>
      <c r="BL25" s="58" t="s">
        <v>177</v>
      </c>
      <c r="BM25" s="59" t="s">
        <v>531</v>
      </c>
      <c r="BN25" s="292">
        <v>2012</v>
      </c>
    </row>
    <row r="26" spans="3:66" ht="16.5" hidden="1" customHeight="1" thickBot="1" x14ac:dyDescent="0.3">
      <c r="C26" s="970" t="s">
        <v>214</v>
      </c>
      <c r="D26" s="986">
        <v>10</v>
      </c>
      <c r="E26" s="54" t="s">
        <v>11</v>
      </c>
      <c r="F26" s="55" t="s">
        <v>178</v>
      </c>
      <c r="G26" s="55" t="s">
        <v>174</v>
      </c>
      <c r="H26" s="56" t="s">
        <v>531</v>
      </c>
      <c r="I26" s="289">
        <v>2015</v>
      </c>
      <c r="J26" s="607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289"/>
      <c r="V26" s="56"/>
      <c r="W26" s="56"/>
      <c r="X26" s="56"/>
      <c r="Y26" s="56"/>
      <c r="Z26" s="56"/>
      <c r="AA26" s="56"/>
      <c r="AB26" s="290"/>
      <c r="AC26" s="605"/>
      <c r="AD26" s="561"/>
      <c r="AE26" s="56"/>
      <c r="AF26" s="289"/>
      <c r="AG26" s="289"/>
      <c r="AH26" s="289"/>
      <c r="AI26" s="289"/>
      <c r="AJ26" s="56"/>
      <c r="AK26" s="56"/>
      <c r="AL26" s="56"/>
      <c r="AM26" s="56"/>
      <c r="AN26" s="56"/>
      <c r="AO26" s="56"/>
      <c r="AP26" s="56"/>
      <c r="AQ26" s="56"/>
      <c r="AR26" s="56"/>
      <c r="AS26" s="561"/>
      <c r="AT26" s="56"/>
      <c r="AU26" s="56"/>
      <c r="AV26" s="56"/>
      <c r="AW26" s="56"/>
      <c r="AX26" s="289"/>
      <c r="AY26" s="289"/>
      <c r="AZ26" s="289"/>
      <c r="BA26" s="289"/>
      <c r="BB26" s="607"/>
      <c r="BC26" s="56"/>
      <c r="BD26" s="56"/>
      <c r="BE26" s="56"/>
      <c r="BF26" s="605"/>
      <c r="BG26" s="290">
        <f t="shared" si="5"/>
        <v>0</v>
      </c>
      <c r="BH26" s="698">
        <f t="shared" si="6"/>
        <v>0</v>
      </c>
      <c r="BI26" s="143"/>
      <c r="BK26" s="55" t="s">
        <v>178</v>
      </c>
      <c r="BL26" s="55" t="s">
        <v>174</v>
      </c>
      <c r="BM26" s="56" t="s">
        <v>531</v>
      </c>
      <c r="BN26" s="289">
        <v>2015</v>
      </c>
    </row>
    <row r="27" spans="3:66" ht="16.5" hidden="1" customHeight="1" thickBot="1" x14ac:dyDescent="0.3">
      <c r="C27" s="970" t="s">
        <v>215</v>
      </c>
      <c r="D27" s="986">
        <v>11</v>
      </c>
      <c r="E27" s="54" t="s">
        <v>11</v>
      </c>
      <c r="F27" s="55" t="s">
        <v>478</v>
      </c>
      <c r="G27" s="55" t="s">
        <v>158</v>
      </c>
      <c r="H27" s="56" t="s">
        <v>531</v>
      </c>
      <c r="I27" s="289">
        <v>2007</v>
      </c>
      <c r="J27" s="604"/>
      <c r="K27" s="59"/>
      <c r="L27" s="59"/>
      <c r="M27" s="56"/>
      <c r="N27" s="56"/>
      <c r="O27" s="59"/>
      <c r="P27" s="56"/>
      <c r="Q27" s="56"/>
      <c r="R27" s="56"/>
      <c r="S27" s="56"/>
      <c r="T27" s="56"/>
      <c r="U27" s="289"/>
      <c r="V27" s="56"/>
      <c r="W27" s="59"/>
      <c r="X27" s="59"/>
      <c r="Y27" s="59"/>
      <c r="Z27" s="59"/>
      <c r="AA27" s="59"/>
      <c r="AB27" s="293"/>
      <c r="AC27" s="605"/>
      <c r="AD27" s="562"/>
      <c r="AE27" s="59"/>
      <c r="AF27" s="292"/>
      <c r="AG27" s="292"/>
      <c r="AH27" s="292"/>
      <c r="AI27" s="292"/>
      <c r="AJ27" s="56"/>
      <c r="AK27" s="59"/>
      <c r="AL27" s="59"/>
      <c r="AM27" s="59"/>
      <c r="AN27" s="59"/>
      <c r="AO27" s="59"/>
      <c r="AP27" s="59"/>
      <c r="AQ27" s="59"/>
      <c r="AR27" s="59"/>
      <c r="AS27" s="562"/>
      <c r="AT27" s="59"/>
      <c r="AU27" s="59"/>
      <c r="AV27" s="59"/>
      <c r="AW27" s="59"/>
      <c r="AX27" s="292"/>
      <c r="AY27" s="292"/>
      <c r="AZ27" s="292"/>
      <c r="BA27" s="292"/>
      <c r="BB27" s="604"/>
      <c r="BC27" s="59"/>
      <c r="BD27" s="59"/>
      <c r="BE27" s="59"/>
      <c r="BF27" s="606"/>
      <c r="BG27" s="290">
        <f t="shared" si="5"/>
        <v>0</v>
      </c>
      <c r="BH27" s="698">
        <f t="shared" si="6"/>
        <v>0</v>
      </c>
      <c r="BI27" s="143"/>
      <c r="BK27" s="55" t="s">
        <v>478</v>
      </c>
      <c r="BL27" s="55" t="s">
        <v>158</v>
      </c>
      <c r="BM27" s="56" t="s">
        <v>531</v>
      </c>
      <c r="BN27" s="289">
        <v>2007</v>
      </c>
    </row>
    <row r="28" spans="3:66" ht="16.5" hidden="1" customHeight="1" thickBot="1" x14ac:dyDescent="0.3">
      <c r="C28" s="970" t="s">
        <v>216</v>
      </c>
      <c r="D28" s="986">
        <v>12</v>
      </c>
      <c r="E28" s="57" t="s">
        <v>11</v>
      </c>
      <c r="F28" s="58" t="s">
        <v>446</v>
      </c>
      <c r="G28" s="58" t="s">
        <v>146</v>
      </c>
      <c r="H28" s="59" t="s">
        <v>531</v>
      </c>
      <c r="I28" s="292">
        <v>2012</v>
      </c>
      <c r="J28" s="604"/>
      <c r="K28" s="59"/>
      <c r="L28" s="59"/>
      <c r="M28" s="59"/>
      <c r="N28" s="56"/>
      <c r="O28" s="59"/>
      <c r="P28" s="59"/>
      <c r="Q28" s="59"/>
      <c r="R28" s="59"/>
      <c r="S28" s="59"/>
      <c r="T28" s="59"/>
      <c r="U28" s="292"/>
      <c r="V28" s="59"/>
      <c r="W28" s="59"/>
      <c r="X28" s="59"/>
      <c r="Y28" s="59"/>
      <c r="Z28" s="59"/>
      <c r="AA28" s="59"/>
      <c r="AB28" s="293"/>
      <c r="AC28" s="606"/>
      <c r="AD28" s="562"/>
      <c r="AE28" s="59"/>
      <c r="AF28" s="292"/>
      <c r="AG28" s="292"/>
      <c r="AH28" s="292"/>
      <c r="AI28" s="292"/>
      <c r="AJ28" s="59"/>
      <c r="AK28" s="59"/>
      <c r="AL28" s="59"/>
      <c r="AM28" s="59"/>
      <c r="AN28" s="59"/>
      <c r="AO28" s="59"/>
      <c r="AP28" s="59"/>
      <c r="AQ28" s="59"/>
      <c r="AR28" s="59"/>
      <c r="AS28" s="562"/>
      <c r="AT28" s="59"/>
      <c r="AU28" s="59"/>
      <c r="AV28" s="59"/>
      <c r="AW28" s="59"/>
      <c r="AX28" s="292"/>
      <c r="AY28" s="292"/>
      <c r="AZ28" s="292"/>
      <c r="BA28" s="292"/>
      <c r="BB28" s="604"/>
      <c r="BC28" s="59"/>
      <c r="BD28" s="59"/>
      <c r="BE28" s="59"/>
      <c r="BF28" s="606"/>
      <c r="BG28" s="290">
        <f t="shared" si="5"/>
        <v>0</v>
      </c>
      <c r="BH28" s="698">
        <f t="shared" si="6"/>
        <v>0</v>
      </c>
      <c r="BI28" s="143"/>
      <c r="BK28" s="58" t="s">
        <v>446</v>
      </c>
      <c r="BL28" s="58" t="s">
        <v>146</v>
      </c>
      <c r="BM28" s="59" t="s">
        <v>531</v>
      </c>
      <c r="BN28" s="292">
        <v>2012</v>
      </c>
    </row>
    <row r="29" spans="3:66" ht="16.5" hidden="1" customHeight="1" thickBot="1" x14ac:dyDescent="0.3">
      <c r="C29" s="970" t="s">
        <v>217</v>
      </c>
      <c r="D29" s="986">
        <v>13</v>
      </c>
      <c r="E29" s="54" t="s">
        <v>11</v>
      </c>
      <c r="F29" s="55" t="s">
        <v>134</v>
      </c>
      <c r="G29" s="55" t="s">
        <v>135</v>
      </c>
      <c r="H29" s="56" t="s">
        <v>531</v>
      </c>
      <c r="I29" s="289">
        <v>2008</v>
      </c>
      <c r="J29" s="607"/>
      <c r="K29" s="56"/>
      <c r="L29" s="56"/>
      <c r="M29" s="59"/>
      <c r="N29" s="56"/>
      <c r="O29" s="56"/>
      <c r="P29" s="56"/>
      <c r="Q29" s="56"/>
      <c r="R29" s="56"/>
      <c r="S29" s="56"/>
      <c r="T29" s="56"/>
      <c r="U29" s="289"/>
      <c r="V29" s="56"/>
      <c r="W29" s="56"/>
      <c r="X29" s="56"/>
      <c r="Y29" s="56"/>
      <c r="Z29" s="56"/>
      <c r="AA29" s="56"/>
      <c r="AB29" s="290"/>
      <c r="AC29" s="605"/>
      <c r="AD29" s="561"/>
      <c r="AE29" s="56"/>
      <c r="AF29" s="289"/>
      <c r="AG29" s="289"/>
      <c r="AH29" s="289"/>
      <c r="AI29" s="289"/>
      <c r="AJ29" s="56"/>
      <c r="AK29" s="56"/>
      <c r="AL29" s="56"/>
      <c r="AM29" s="56"/>
      <c r="AN29" s="56"/>
      <c r="AO29" s="56"/>
      <c r="AP29" s="56"/>
      <c r="AQ29" s="56"/>
      <c r="AR29" s="56"/>
      <c r="AS29" s="561"/>
      <c r="AT29" s="56"/>
      <c r="AU29" s="56"/>
      <c r="AV29" s="56"/>
      <c r="AW29" s="56"/>
      <c r="AX29" s="289"/>
      <c r="AY29" s="289"/>
      <c r="AZ29" s="289"/>
      <c r="BA29" s="289"/>
      <c r="BB29" s="607"/>
      <c r="BC29" s="56"/>
      <c r="BD29" s="56"/>
      <c r="BE29" s="56"/>
      <c r="BF29" s="605"/>
      <c r="BG29" s="290">
        <f t="shared" si="5"/>
        <v>0</v>
      </c>
      <c r="BH29" s="698">
        <f t="shared" si="6"/>
        <v>0</v>
      </c>
      <c r="BI29" s="143"/>
      <c r="BK29" s="55" t="s">
        <v>134</v>
      </c>
      <c r="BL29" s="55" t="s">
        <v>135</v>
      </c>
      <c r="BM29" s="56" t="s">
        <v>531</v>
      </c>
      <c r="BN29" s="289">
        <v>2008</v>
      </c>
    </row>
    <row r="30" spans="3:66" ht="16.5" hidden="1" customHeight="1" thickBot="1" x14ac:dyDescent="0.3">
      <c r="C30" s="970" t="s">
        <v>218</v>
      </c>
      <c r="D30" s="986">
        <v>14</v>
      </c>
      <c r="E30" s="57" t="s">
        <v>11</v>
      </c>
      <c r="F30" s="58" t="s">
        <v>533</v>
      </c>
      <c r="G30" s="58" t="s">
        <v>76</v>
      </c>
      <c r="H30" s="59" t="s">
        <v>531</v>
      </c>
      <c r="I30" s="292">
        <v>2013</v>
      </c>
      <c r="J30" s="604"/>
      <c r="K30" s="59"/>
      <c r="L30" s="59"/>
      <c r="M30" s="59"/>
      <c r="N30" s="56"/>
      <c r="O30" s="59"/>
      <c r="P30" s="59"/>
      <c r="Q30" s="59"/>
      <c r="R30" s="59"/>
      <c r="S30" s="59"/>
      <c r="T30" s="59"/>
      <c r="U30" s="292"/>
      <c r="V30" s="59"/>
      <c r="W30" s="59"/>
      <c r="X30" s="59"/>
      <c r="Y30" s="59"/>
      <c r="Z30" s="59"/>
      <c r="AA30" s="59"/>
      <c r="AB30" s="293"/>
      <c r="AC30" s="606"/>
      <c r="AD30" s="562"/>
      <c r="AE30" s="59"/>
      <c r="AF30" s="292"/>
      <c r="AG30" s="292"/>
      <c r="AH30" s="292"/>
      <c r="AI30" s="292"/>
      <c r="AJ30" s="59"/>
      <c r="AK30" s="59"/>
      <c r="AL30" s="59"/>
      <c r="AM30" s="59"/>
      <c r="AN30" s="59"/>
      <c r="AO30" s="59"/>
      <c r="AP30" s="59"/>
      <c r="AQ30" s="59"/>
      <c r="AR30" s="59"/>
      <c r="AS30" s="562"/>
      <c r="AT30" s="59"/>
      <c r="AU30" s="59"/>
      <c r="AV30" s="59"/>
      <c r="AW30" s="59"/>
      <c r="AX30" s="292"/>
      <c r="AY30" s="292"/>
      <c r="AZ30" s="292"/>
      <c r="BA30" s="292"/>
      <c r="BB30" s="604"/>
      <c r="BC30" s="59"/>
      <c r="BD30" s="59"/>
      <c r="BE30" s="59"/>
      <c r="BF30" s="606"/>
      <c r="BG30" s="290">
        <f t="shared" si="5"/>
        <v>0</v>
      </c>
      <c r="BH30" s="698">
        <f t="shared" si="6"/>
        <v>0</v>
      </c>
      <c r="BI30" s="143"/>
      <c r="BK30" s="58" t="s">
        <v>533</v>
      </c>
      <c r="BL30" s="58" t="s">
        <v>76</v>
      </c>
      <c r="BM30" s="59" t="s">
        <v>531</v>
      </c>
      <c r="BN30" s="292">
        <v>2013</v>
      </c>
    </row>
    <row r="31" spans="3:66" ht="16.5" hidden="1" customHeight="1" thickBot="1" x14ac:dyDescent="0.3">
      <c r="C31" s="970" t="s">
        <v>219</v>
      </c>
      <c r="D31" s="986">
        <v>15</v>
      </c>
      <c r="E31" s="57" t="s">
        <v>11</v>
      </c>
      <c r="F31" s="58" t="s">
        <v>541</v>
      </c>
      <c r="G31" s="58" t="s">
        <v>116</v>
      </c>
      <c r="H31" s="59" t="s">
        <v>531</v>
      </c>
      <c r="I31" s="292">
        <v>2011</v>
      </c>
      <c r="J31" s="604"/>
      <c r="K31" s="59"/>
      <c r="L31" s="59"/>
      <c r="M31" s="59"/>
      <c r="N31" s="56"/>
      <c r="O31" s="59"/>
      <c r="P31" s="59"/>
      <c r="Q31" s="59"/>
      <c r="R31" s="59"/>
      <c r="S31" s="59"/>
      <c r="T31" s="59"/>
      <c r="U31" s="292"/>
      <c r="V31" s="59"/>
      <c r="W31" s="59"/>
      <c r="X31" s="59"/>
      <c r="Y31" s="59"/>
      <c r="Z31" s="59"/>
      <c r="AA31" s="59"/>
      <c r="AB31" s="293"/>
      <c r="AC31" s="606"/>
      <c r="AD31" s="562"/>
      <c r="AE31" s="59"/>
      <c r="AF31" s="292"/>
      <c r="AG31" s="292"/>
      <c r="AH31" s="292"/>
      <c r="AI31" s="292"/>
      <c r="AJ31" s="59"/>
      <c r="AK31" s="59"/>
      <c r="AL31" s="59"/>
      <c r="AM31" s="59"/>
      <c r="AN31" s="59"/>
      <c r="AO31" s="59"/>
      <c r="AP31" s="59"/>
      <c r="AQ31" s="59"/>
      <c r="AR31" s="59"/>
      <c r="AS31" s="562"/>
      <c r="AT31" s="59"/>
      <c r="AU31" s="59"/>
      <c r="AV31" s="59"/>
      <c r="AW31" s="59"/>
      <c r="AX31" s="292"/>
      <c r="AY31" s="292"/>
      <c r="AZ31" s="292"/>
      <c r="BA31" s="292"/>
      <c r="BB31" s="604"/>
      <c r="BC31" s="59"/>
      <c r="BD31" s="59"/>
      <c r="BE31" s="59"/>
      <c r="BF31" s="606"/>
      <c r="BG31" s="290">
        <f t="shared" si="5"/>
        <v>0</v>
      </c>
      <c r="BH31" s="698">
        <f t="shared" si="6"/>
        <v>0</v>
      </c>
      <c r="BI31" s="143"/>
      <c r="BK31" s="58" t="s">
        <v>541</v>
      </c>
      <c r="BL31" s="58" t="s">
        <v>116</v>
      </c>
      <c r="BM31" s="59" t="s">
        <v>531</v>
      </c>
      <c r="BN31" s="292">
        <v>2011</v>
      </c>
    </row>
    <row r="32" spans="3:66" ht="16.5" customHeight="1" thickBot="1" x14ac:dyDescent="0.3">
      <c r="C32" s="970" t="s">
        <v>220</v>
      </c>
      <c r="D32" s="986">
        <v>16</v>
      </c>
      <c r="E32" s="791" t="s">
        <v>11</v>
      </c>
      <c r="F32" s="708" t="s">
        <v>341</v>
      </c>
      <c r="G32" s="708" t="s">
        <v>91</v>
      </c>
      <c r="H32" s="709" t="s">
        <v>531</v>
      </c>
      <c r="I32" s="744">
        <v>2009</v>
      </c>
      <c r="J32" s="749"/>
      <c r="K32" s="709"/>
      <c r="L32" s="709"/>
      <c r="M32" s="709"/>
      <c r="N32" s="879"/>
      <c r="O32" s="709"/>
      <c r="P32" s="709"/>
      <c r="Q32" s="709"/>
      <c r="R32" s="709"/>
      <c r="S32" s="709"/>
      <c r="T32" s="709"/>
      <c r="U32" s="744"/>
      <c r="V32" s="709"/>
      <c r="W32" s="709"/>
      <c r="X32" s="709"/>
      <c r="Y32" s="709"/>
      <c r="Z32" s="709"/>
      <c r="AA32" s="709"/>
      <c r="AB32" s="880"/>
      <c r="AC32" s="750"/>
      <c r="AD32" s="802"/>
      <c r="AE32" s="709"/>
      <c r="AF32" s="744"/>
      <c r="AG32" s="744"/>
      <c r="AH32" s="744"/>
      <c r="AI32" s="744"/>
      <c r="AJ32" s="709"/>
      <c r="AK32" s="709"/>
      <c r="AL32" s="709"/>
      <c r="AM32" s="709"/>
      <c r="AN32" s="709"/>
      <c r="AO32" s="709"/>
      <c r="AP32" s="709"/>
      <c r="AQ32" s="709"/>
      <c r="AR32" s="709"/>
      <c r="AS32" s="802"/>
      <c r="AT32" s="709"/>
      <c r="AU32" s="709"/>
      <c r="AV32" s="709"/>
      <c r="AW32" s="709"/>
      <c r="AX32" s="744"/>
      <c r="AY32" s="744"/>
      <c r="AZ32" s="744"/>
      <c r="BA32" s="744"/>
      <c r="BB32" s="749"/>
      <c r="BC32" s="709"/>
      <c r="BD32" s="709"/>
      <c r="BE32" s="709"/>
      <c r="BF32" s="750"/>
      <c r="BG32" s="1148">
        <f t="shared" si="5"/>
        <v>0</v>
      </c>
      <c r="BH32" s="216">
        <f t="shared" si="6"/>
        <v>0</v>
      </c>
      <c r="BI32" s="1082">
        <f>SUM(BH17:BH32)</f>
        <v>20</v>
      </c>
      <c r="BJ32" s="771">
        <f>SUM(BG17:BG32)</f>
        <v>786</v>
      </c>
      <c r="BK32" s="708" t="s">
        <v>341</v>
      </c>
      <c r="BL32" s="708" t="s">
        <v>91</v>
      </c>
      <c r="BM32" s="709" t="s">
        <v>531</v>
      </c>
      <c r="BN32" s="744">
        <v>2009</v>
      </c>
    </row>
    <row r="33" spans="3:66" ht="16.5" customHeight="1" x14ac:dyDescent="0.25">
      <c r="C33" s="970" t="s">
        <v>221</v>
      </c>
      <c r="D33" s="968">
        <v>1</v>
      </c>
      <c r="E33" s="1143" t="s">
        <v>657</v>
      </c>
      <c r="F33" s="869" t="s">
        <v>909</v>
      </c>
      <c r="G33" s="869" t="s">
        <v>910</v>
      </c>
      <c r="H33" s="367" t="s">
        <v>911</v>
      </c>
      <c r="I33" s="870">
        <v>2014</v>
      </c>
      <c r="J33" s="747">
        <v>45</v>
      </c>
      <c r="K33" s="367"/>
      <c r="L33" s="367"/>
      <c r="M33" s="686"/>
      <c r="N33" s="686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748"/>
      <c r="AD33" s="871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871"/>
      <c r="AT33" s="367"/>
      <c r="AU33" s="367"/>
      <c r="AV33" s="367"/>
      <c r="AW33" s="367"/>
      <c r="AX33" s="367"/>
      <c r="AY33" s="367"/>
      <c r="AZ33" s="367"/>
      <c r="BA33" s="870"/>
      <c r="BB33" s="747"/>
      <c r="BC33" s="367"/>
      <c r="BD33" s="367"/>
      <c r="BE33" s="367"/>
      <c r="BF33" s="748"/>
      <c r="BG33" s="1556">
        <f t="shared" ref="BG33:BG39" si="7">SUM(J33:BF33)</f>
        <v>45</v>
      </c>
      <c r="BH33" s="1604">
        <f t="shared" ref="BH33:BH39" si="8">COUNTA(J33:BF33)</f>
        <v>1</v>
      </c>
      <c r="BI33" s="143"/>
      <c r="BK33" s="869" t="s">
        <v>909</v>
      </c>
      <c r="BL33" s="869" t="s">
        <v>910</v>
      </c>
      <c r="BM33" s="367" t="s">
        <v>911</v>
      </c>
      <c r="BN33" s="870">
        <v>2014</v>
      </c>
    </row>
    <row r="34" spans="3:66" ht="16.5" customHeight="1" x14ac:dyDescent="0.25">
      <c r="C34" s="970" t="s">
        <v>222</v>
      </c>
      <c r="D34" s="971">
        <v>2</v>
      </c>
      <c r="E34" s="1144" t="s">
        <v>657</v>
      </c>
      <c r="F34" s="480" t="s">
        <v>782</v>
      </c>
      <c r="G34" s="480" t="s">
        <v>74</v>
      </c>
      <c r="H34" s="366" t="s">
        <v>531</v>
      </c>
      <c r="I34" s="485">
        <v>2011</v>
      </c>
      <c r="J34" s="608"/>
      <c r="K34" s="366">
        <v>35</v>
      </c>
      <c r="L34" s="366"/>
      <c r="M34" s="481"/>
      <c r="N34" s="481"/>
      <c r="O34" s="366"/>
      <c r="P34" s="366"/>
      <c r="Q34" s="366"/>
      <c r="R34" s="366"/>
      <c r="S34" s="366"/>
      <c r="T34" s="366"/>
      <c r="U34" s="366"/>
      <c r="V34" s="366"/>
      <c r="W34" s="366"/>
      <c r="X34" s="366"/>
      <c r="Y34" s="366"/>
      <c r="Z34" s="366"/>
      <c r="AA34" s="366"/>
      <c r="AB34" s="366"/>
      <c r="AC34" s="609"/>
      <c r="AD34" s="563"/>
      <c r="AE34" s="366"/>
      <c r="AF34" s="366"/>
      <c r="AG34" s="366"/>
      <c r="AH34" s="366"/>
      <c r="AI34" s="366"/>
      <c r="AJ34" s="366"/>
      <c r="AK34" s="366"/>
      <c r="AL34" s="366"/>
      <c r="AM34" s="366"/>
      <c r="AN34" s="366"/>
      <c r="AO34" s="366"/>
      <c r="AP34" s="366"/>
      <c r="AQ34" s="366"/>
      <c r="AR34" s="366"/>
      <c r="AS34" s="563"/>
      <c r="AT34" s="366"/>
      <c r="AU34" s="366"/>
      <c r="AV34" s="366"/>
      <c r="AW34" s="366"/>
      <c r="AX34" s="366"/>
      <c r="AY34" s="366"/>
      <c r="AZ34" s="366"/>
      <c r="BA34" s="485"/>
      <c r="BB34" s="608"/>
      <c r="BC34" s="366"/>
      <c r="BD34" s="366"/>
      <c r="BE34" s="366"/>
      <c r="BF34" s="609"/>
      <c r="BG34" s="1557">
        <f t="shared" si="7"/>
        <v>35</v>
      </c>
      <c r="BH34" s="457">
        <f t="shared" si="8"/>
        <v>1</v>
      </c>
      <c r="BI34" s="143"/>
      <c r="BK34" s="480" t="s">
        <v>782</v>
      </c>
      <c r="BL34" s="480" t="s">
        <v>74</v>
      </c>
      <c r="BM34" s="366" t="s">
        <v>531</v>
      </c>
      <c r="BN34" s="485">
        <v>2011</v>
      </c>
    </row>
    <row r="35" spans="3:66" ht="16.5" customHeight="1" x14ac:dyDescent="0.25">
      <c r="C35" s="970" t="s">
        <v>223</v>
      </c>
      <c r="D35" s="971">
        <v>3</v>
      </c>
      <c r="E35" s="1144" t="s">
        <v>657</v>
      </c>
      <c r="F35" s="480" t="s">
        <v>899</v>
      </c>
      <c r="G35" s="480" t="s">
        <v>141</v>
      </c>
      <c r="H35" s="366" t="s">
        <v>911</v>
      </c>
      <c r="I35" s="485">
        <v>2012</v>
      </c>
      <c r="J35" s="608"/>
      <c r="K35" s="366">
        <v>23</v>
      </c>
      <c r="L35" s="366"/>
      <c r="M35" s="481"/>
      <c r="N35" s="481"/>
      <c r="O35" s="366"/>
      <c r="P35" s="366"/>
      <c r="Q35" s="366"/>
      <c r="R35" s="366"/>
      <c r="S35" s="366"/>
      <c r="T35" s="366"/>
      <c r="U35" s="366"/>
      <c r="V35" s="366"/>
      <c r="W35" s="366"/>
      <c r="X35" s="366"/>
      <c r="Y35" s="366"/>
      <c r="Z35" s="366"/>
      <c r="AA35" s="366"/>
      <c r="AB35" s="366"/>
      <c r="AC35" s="609"/>
      <c r="AD35" s="563"/>
      <c r="AE35" s="366"/>
      <c r="AF35" s="366"/>
      <c r="AG35" s="366"/>
      <c r="AH35" s="366"/>
      <c r="AI35" s="366"/>
      <c r="AJ35" s="366"/>
      <c r="AK35" s="366"/>
      <c r="AL35" s="366"/>
      <c r="AM35" s="366"/>
      <c r="AN35" s="366"/>
      <c r="AO35" s="366"/>
      <c r="AP35" s="366"/>
      <c r="AQ35" s="366"/>
      <c r="AR35" s="366"/>
      <c r="AS35" s="563"/>
      <c r="AT35" s="366"/>
      <c r="AU35" s="366"/>
      <c r="AV35" s="366"/>
      <c r="AW35" s="366"/>
      <c r="AX35" s="366"/>
      <c r="AY35" s="366"/>
      <c r="AZ35" s="366"/>
      <c r="BA35" s="485"/>
      <c r="BB35" s="608"/>
      <c r="BC35" s="366"/>
      <c r="BD35" s="366"/>
      <c r="BE35" s="366"/>
      <c r="BF35" s="609"/>
      <c r="BG35" s="1557">
        <f t="shared" si="7"/>
        <v>23</v>
      </c>
      <c r="BH35" s="457">
        <f t="shared" si="8"/>
        <v>1</v>
      </c>
      <c r="BI35" s="143"/>
      <c r="BK35" s="480" t="s">
        <v>899</v>
      </c>
      <c r="BL35" s="480" t="s">
        <v>141</v>
      </c>
      <c r="BM35" s="366" t="s">
        <v>911</v>
      </c>
      <c r="BN35" s="485">
        <v>2012</v>
      </c>
    </row>
    <row r="36" spans="3:66" ht="16.5" customHeight="1" thickBot="1" x14ac:dyDescent="0.3">
      <c r="C36" s="970" t="s">
        <v>224</v>
      </c>
      <c r="D36" s="971">
        <v>4</v>
      </c>
      <c r="E36" s="1144" t="s">
        <v>657</v>
      </c>
      <c r="F36" s="480" t="s">
        <v>667</v>
      </c>
      <c r="G36" s="480" t="s">
        <v>668</v>
      </c>
      <c r="H36" s="366" t="s">
        <v>531</v>
      </c>
      <c r="I36" s="485">
        <v>2010</v>
      </c>
      <c r="J36" s="608"/>
      <c r="K36" s="366"/>
      <c r="L36" s="366"/>
      <c r="M36" s="481"/>
      <c r="N36" s="481"/>
      <c r="O36" s="366"/>
      <c r="P36" s="366"/>
      <c r="Q36" s="366"/>
      <c r="R36" s="366"/>
      <c r="S36" s="366"/>
      <c r="T36" s="366"/>
      <c r="U36" s="366"/>
      <c r="V36" s="366"/>
      <c r="W36" s="366"/>
      <c r="X36" s="366"/>
      <c r="Y36" s="366"/>
      <c r="Z36" s="366"/>
      <c r="AA36" s="366"/>
      <c r="AB36" s="366"/>
      <c r="AC36" s="609"/>
      <c r="AD36" s="563"/>
      <c r="AE36" s="366"/>
      <c r="AF36" s="366"/>
      <c r="AG36" s="366"/>
      <c r="AH36" s="366"/>
      <c r="AI36" s="366"/>
      <c r="AJ36" s="366"/>
      <c r="AK36" s="366"/>
      <c r="AL36" s="366"/>
      <c r="AM36" s="366"/>
      <c r="AN36" s="366"/>
      <c r="AO36" s="366"/>
      <c r="AP36" s="366"/>
      <c r="AQ36" s="366"/>
      <c r="AR36" s="366"/>
      <c r="AS36" s="563"/>
      <c r="AT36" s="366"/>
      <c r="AU36" s="366"/>
      <c r="AV36" s="366"/>
      <c r="AW36" s="366"/>
      <c r="AX36" s="366"/>
      <c r="AY36" s="366"/>
      <c r="AZ36" s="366"/>
      <c r="BA36" s="485"/>
      <c r="BB36" s="608"/>
      <c r="BC36" s="366"/>
      <c r="BD36" s="366"/>
      <c r="BE36" s="366"/>
      <c r="BF36" s="609"/>
      <c r="BG36" s="1557">
        <f t="shared" si="7"/>
        <v>0</v>
      </c>
      <c r="BH36" s="457">
        <f t="shared" si="8"/>
        <v>0</v>
      </c>
      <c r="BI36" s="143"/>
      <c r="BK36" s="480" t="s">
        <v>667</v>
      </c>
      <c r="BL36" s="480" t="s">
        <v>668</v>
      </c>
      <c r="BM36" s="366" t="s">
        <v>531</v>
      </c>
      <c r="BN36" s="485">
        <v>2010</v>
      </c>
    </row>
    <row r="37" spans="3:66" ht="16.5" customHeight="1" thickBot="1" x14ac:dyDescent="0.3">
      <c r="C37" s="970" t="s">
        <v>225</v>
      </c>
      <c r="D37" s="973">
        <v>5</v>
      </c>
      <c r="E37" s="1145" t="s">
        <v>657</v>
      </c>
      <c r="F37" s="483" t="s">
        <v>669</v>
      </c>
      <c r="G37" s="483" t="s">
        <v>98</v>
      </c>
      <c r="H37" s="484" t="s">
        <v>531</v>
      </c>
      <c r="I37" s="486">
        <v>2010</v>
      </c>
      <c r="J37" s="610"/>
      <c r="K37" s="484"/>
      <c r="L37" s="484"/>
      <c r="M37" s="427"/>
      <c r="N37" s="427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  <c r="AA37" s="484"/>
      <c r="AB37" s="484"/>
      <c r="AC37" s="611"/>
      <c r="AD37" s="564"/>
      <c r="AE37" s="484"/>
      <c r="AF37" s="484"/>
      <c r="AG37" s="484"/>
      <c r="AH37" s="484"/>
      <c r="AI37" s="484"/>
      <c r="AJ37" s="484"/>
      <c r="AK37" s="484"/>
      <c r="AL37" s="484"/>
      <c r="AM37" s="484"/>
      <c r="AN37" s="484"/>
      <c r="AO37" s="484"/>
      <c r="AP37" s="484"/>
      <c r="AQ37" s="484"/>
      <c r="AR37" s="484"/>
      <c r="AS37" s="564"/>
      <c r="AT37" s="484"/>
      <c r="AU37" s="484"/>
      <c r="AV37" s="484"/>
      <c r="AW37" s="484"/>
      <c r="AX37" s="484"/>
      <c r="AY37" s="484"/>
      <c r="AZ37" s="484"/>
      <c r="BA37" s="486"/>
      <c r="BB37" s="610"/>
      <c r="BC37" s="484"/>
      <c r="BD37" s="484"/>
      <c r="BE37" s="484"/>
      <c r="BF37" s="611"/>
      <c r="BG37" s="1558">
        <f t="shared" si="7"/>
        <v>0</v>
      </c>
      <c r="BH37" s="1605">
        <f t="shared" si="8"/>
        <v>0</v>
      </c>
      <c r="BI37" s="988">
        <f>SUM(BH33:BH37)</f>
        <v>3</v>
      </c>
      <c r="BJ37" s="772">
        <f>SUM(BG33:BG37)</f>
        <v>103</v>
      </c>
      <c r="BK37" s="483" t="s">
        <v>669</v>
      </c>
      <c r="BL37" s="483" t="s">
        <v>98</v>
      </c>
      <c r="BM37" s="484" t="s">
        <v>531</v>
      </c>
      <c r="BN37" s="486">
        <v>2010</v>
      </c>
    </row>
    <row r="38" spans="3:66" ht="16.5" customHeight="1" thickBot="1" x14ac:dyDescent="0.3">
      <c r="C38" s="970" t="s">
        <v>226</v>
      </c>
      <c r="D38" s="985">
        <v>1</v>
      </c>
      <c r="E38" s="860" t="s">
        <v>8</v>
      </c>
      <c r="F38" s="861" t="s">
        <v>659</v>
      </c>
      <c r="G38" s="861" t="s">
        <v>660</v>
      </c>
      <c r="H38" s="482" t="s">
        <v>532</v>
      </c>
      <c r="I38" s="862">
        <v>2014</v>
      </c>
      <c r="J38" s="863"/>
      <c r="K38" s="864"/>
      <c r="L38" s="864"/>
      <c r="M38" s="864"/>
      <c r="N38" s="864"/>
      <c r="O38" s="864"/>
      <c r="P38" s="864"/>
      <c r="Q38" s="864"/>
      <c r="R38" s="864"/>
      <c r="S38" s="864"/>
      <c r="T38" s="864"/>
      <c r="U38" s="862"/>
      <c r="V38" s="864"/>
      <c r="W38" s="864"/>
      <c r="X38" s="864"/>
      <c r="Y38" s="864"/>
      <c r="Z38" s="864"/>
      <c r="AA38" s="864"/>
      <c r="AB38" s="865"/>
      <c r="AC38" s="866"/>
      <c r="AD38" s="867"/>
      <c r="AE38" s="864"/>
      <c r="AF38" s="862"/>
      <c r="AG38" s="862"/>
      <c r="AH38" s="862"/>
      <c r="AI38" s="862"/>
      <c r="AJ38" s="989"/>
      <c r="AK38" s="990"/>
      <c r="AL38" s="990"/>
      <c r="AM38" s="989"/>
      <c r="AN38" s="989"/>
      <c r="AO38" s="989"/>
      <c r="AP38" s="989"/>
      <c r="AQ38" s="989"/>
      <c r="AR38" s="989"/>
      <c r="AS38" s="991"/>
      <c r="AT38" s="989"/>
      <c r="AU38" s="989"/>
      <c r="AV38" s="989"/>
      <c r="AW38" s="989"/>
      <c r="AX38" s="992"/>
      <c r="AY38" s="992"/>
      <c r="AZ38" s="992"/>
      <c r="BA38" s="992"/>
      <c r="BB38" s="993"/>
      <c r="BC38" s="989"/>
      <c r="BD38" s="989"/>
      <c r="BE38" s="989"/>
      <c r="BF38" s="994"/>
      <c r="BG38" s="1559">
        <f t="shared" si="7"/>
        <v>0</v>
      </c>
      <c r="BH38" s="995">
        <f t="shared" si="8"/>
        <v>0</v>
      </c>
      <c r="BI38" s="1104"/>
      <c r="BJ38" s="288"/>
      <c r="BK38" s="478" t="s">
        <v>659</v>
      </c>
      <c r="BL38" s="479" t="s">
        <v>660</v>
      </c>
      <c r="BM38" s="367" t="s">
        <v>532</v>
      </c>
      <c r="BN38" s="612">
        <v>2014</v>
      </c>
    </row>
    <row r="39" spans="3:66" ht="16.5" hidden="1" customHeight="1" thickBot="1" x14ac:dyDescent="0.3">
      <c r="C39" s="970" t="s">
        <v>227</v>
      </c>
      <c r="D39" s="986">
        <v>2</v>
      </c>
      <c r="E39" s="60" t="s">
        <v>8</v>
      </c>
      <c r="F39" s="61" t="s">
        <v>661</v>
      </c>
      <c r="G39" s="61" t="s">
        <v>662</v>
      </c>
      <c r="H39" s="366" t="s">
        <v>532</v>
      </c>
      <c r="I39" s="294">
        <v>2016</v>
      </c>
      <c r="J39" s="613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294"/>
      <c r="V39" s="62"/>
      <c r="W39" s="62"/>
      <c r="X39" s="62"/>
      <c r="Y39" s="62"/>
      <c r="Z39" s="62"/>
      <c r="AA39" s="62"/>
      <c r="AB39" s="295"/>
      <c r="AC39" s="614"/>
      <c r="AD39" s="565"/>
      <c r="AE39" s="62"/>
      <c r="AF39" s="294"/>
      <c r="AG39" s="294"/>
      <c r="AH39" s="294"/>
      <c r="AI39" s="294"/>
      <c r="AJ39" s="996"/>
      <c r="AK39" s="996"/>
      <c r="AL39" s="996"/>
      <c r="AM39" s="996"/>
      <c r="AN39" s="996"/>
      <c r="AO39" s="996"/>
      <c r="AP39" s="996"/>
      <c r="AQ39" s="996"/>
      <c r="AR39" s="996"/>
      <c r="AS39" s="997"/>
      <c r="AT39" s="996"/>
      <c r="AU39" s="996"/>
      <c r="AV39" s="996"/>
      <c r="AW39" s="996"/>
      <c r="AX39" s="998"/>
      <c r="AY39" s="998"/>
      <c r="AZ39" s="998"/>
      <c r="BA39" s="998"/>
      <c r="BB39" s="999"/>
      <c r="BC39" s="996"/>
      <c r="BD39" s="996"/>
      <c r="BE39" s="996"/>
      <c r="BF39" s="1000"/>
      <c r="BG39" s="490">
        <f t="shared" si="7"/>
        <v>0</v>
      </c>
      <c r="BH39" s="1001">
        <f t="shared" si="8"/>
        <v>0</v>
      </c>
      <c r="BI39" s="143"/>
      <c r="BK39" s="60" t="s">
        <v>661</v>
      </c>
      <c r="BL39" s="61" t="s">
        <v>662</v>
      </c>
      <c r="BM39" s="366" t="s">
        <v>532</v>
      </c>
      <c r="BN39" s="614">
        <v>2016</v>
      </c>
    </row>
    <row r="40" spans="3:66" ht="16.5" hidden="1" customHeight="1" thickBot="1" x14ac:dyDescent="0.3">
      <c r="C40" s="970" t="s">
        <v>228</v>
      </c>
      <c r="D40" s="986">
        <v>3</v>
      </c>
      <c r="E40" s="60" t="s">
        <v>8</v>
      </c>
      <c r="F40" s="61" t="s">
        <v>572</v>
      </c>
      <c r="G40" s="61" t="s">
        <v>184</v>
      </c>
      <c r="H40" s="366" t="s">
        <v>532</v>
      </c>
      <c r="I40" s="294">
        <v>2012</v>
      </c>
      <c r="J40" s="613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294"/>
      <c r="V40" s="62"/>
      <c r="W40" s="62"/>
      <c r="X40" s="62"/>
      <c r="Y40" s="62"/>
      <c r="Z40" s="62"/>
      <c r="AA40" s="62"/>
      <c r="AB40" s="295"/>
      <c r="AC40" s="614"/>
      <c r="AD40" s="565"/>
      <c r="AE40" s="62"/>
      <c r="AF40" s="294"/>
      <c r="AG40" s="294"/>
      <c r="AH40" s="294"/>
      <c r="AI40" s="62"/>
      <c r="AJ40" s="996"/>
      <c r="AK40" s="996"/>
      <c r="AL40" s="996"/>
      <c r="AM40" s="996"/>
      <c r="AN40" s="996"/>
      <c r="AO40" s="996"/>
      <c r="AP40" s="996"/>
      <c r="AQ40" s="996"/>
      <c r="AR40" s="996"/>
      <c r="AS40" s="997"/>
      <c r="AT40" s="996"/>
      <c r="AU40" s="996"/>
      <c r="AV40" s="996"/>
      <c r="AW40" s="996"/>
      <c r="AX40" s="998"/>
      <c r="AY40" s="998"/>
      <c r="AZ40" s="998"/>
      <c r="BA40" s="998"/>
      <c r="BB40" s="999"/>
      <c r="BC40" s="996"/>
      <c r="BD40" s="996"/>
      <c r="BE40" s="996"/>
      <c r="BF40" s="1000"/>
      <c r="BG40" s="490">
        <f t="shared" ref="BG40:BG51" si="9">SUM(J40:BF40)</f>
        <v>0</v>
      </c>
      <c r="BH40" s="1001">
        <f t="shared" ref="BH40:BH51" si="10">COUNTA(J40:BF40)</f>
        <v>0</v>
      </c>
      <c r="BI40" s="143"/>
      <c r="BK40" s="60" t="s">
        <v>572</v>
      </c>
      <c r="BL40" s="61" t="s">
        <v>184</v>
      </c>
      <c r="BM40" s="366" t="s">
        <v>532</v>
      </c>
      <c r="BN40" s="614">
        <v>2012</v>
      </c>
    </row>
    <row r="41" spans="3:66" ht="16.5" hidden="1" customHeight="1" thickBot="1" x14ac:dyDescent="0.3">
      <c r="C41" s="970" t="s">
        <v>229</v>
      </c>
      <c r="D41" s="986">
        <v>4</v>
      </c>
      <c r="E41" s="60" t="s">
        <v>8</v>
      </c>
      <c r="F41" s="61" t="s">
        <v>142</v>
      </c>
      <c r="G41" s="61" t="s">
        <v>143</v>
      </c>
      <c r="H41" s="62" t="s">
        <v>531</v>
      </c>
      <c r="I41" s="294">
        <v>2010</v>
      </c>
      <c r="J41" s="613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294"/>
      <c r="V41" s="62"/>
      <c r="W41" s="62"/>
      <c r="X41" s="62"/>
      <c r="Y41" s="62"/>
      <c r="Z41" s="62"/>
      <c r="AA41" s="62"/>
      <c r="AB41" s="295"/>
      <c r="AC41" s="614"/>
      <c r="AD41" s="565"/>
      <c r="AE41" s="62"/>
      <c r="AF41" s="294"/>
      <c r="AG41" s="294"/>
      <c r="AH41" s="294"/>
      <c r="AI41" s="294"/>
      <c r="AJ41" s="996"/>
      <c r="AK41" s="996"/>
      <c r="AL41" s="996"/>
      <c r="AM41" s="996"/>
      <c r="AN41" s="996"/>
      <c r="AO41" s="996"/>
      <c r="AP41" s="996"/>
      <c r="AQ41" s="996"/>
      <c r="AR41" s="996"/>
      <c r="AS41" s="997"/>
      <c r="AT41" s="996"/>
      <c r="AU41" s="996"/>
      <c r="AV41" s="996"/>
      <c r="AW41" s="996"/>
      <c r="AX41" s="998"/>
      <c r="AY41" s="998"/>
      <c r="AZ41" s="998"/>
      <c r="BA41" s="998"/>
      <c r="BB41" s="999"/>
      <c r="BC41" s="996"/>
      <c r="BD41" s="996"/>
      <c r="BE41" s="996"/>
      <c r="BF41" s="1000"/>
      <c r="BG41" s="490">
        <f t="shared" si="9"/>
        <v>0</v>
      </c>
      <c r="BH41" s="1001">
        <f t="shared" si="10"/>
        <v>0</v>
      </c>
      <c r="BI41" s="143"/>
      <c r="BK41" s="60" t="s">
        <v>142</v>
      </c>
      <c r="BL41" s="61" t="s">
        <v>143</v>
      </c>
      <c r="BM41" s="62" t="s">
        <v>531</v>
      </c>
      <c r="BN41" s="614">
        <v>2010</v>
      </c>
    </row>
    <row r="42" spans="3:66" ht="16.5" hidden="1" customHeight="1" thickBot="1" x14ac:dyDescent="0.3">
      <c r="C42" s="970" t="s">
        <v>230</v>
      </c>
      <c r="D42" s="986">
        <v>5</v>
      </c>
      <c r="E42" s="487" t="s">
        <v>8</v>
      </c>
      <c r="F42" s="488" t="s">
        <v>754</v>
      </c>
      <c r="G42" s="488" t="s">
        <v>755</v>
      </c>
      <c r="H42" s="481" t="s">
        <v>532</v>
      </c>
      <c r="I42" s="489">
        <v>2017</v>
      </c>
      <c r="J42" s="615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489"/>
      <c r="V42" s="296"/>
      <c r="W42" s="296"/>
      <c r="X42" s="296"/>
      <c r="Y42" s="296"/>
      <c r="Z42" s="296"/>
      <c r="AA42" s="296"/>
      <c r="AB42" s="490"/>
      <c r="AC42" s="616"/>
      <c r="AD42" s="566"/>
      <c r="AE42" s="296"/>
      <c r="AF42" s="489"/>
      <c r="AG42" s="489"/>
      <c r="AH42" s="489"/>
      <c r="AI42" s="489"/>
      <c r="AJ42" s="296"/>
      <c r="AK42" s="296"/>
      <c r="AL42" s="296"/>
      <c r="AM42" s="296"/>
      <c r="AN42" s="296"/>
      <c r="AO42" s="296"/>
      <c r="AP42" s="296"/>
      <c r="AQ42" s="296"/>
      <c r="AR42" s="296"/>
      <c r="AS42" s="566"/>
      <c r="AT42" s="296"/>
      <c r="AU42" s="296"/>
      <c r="AV42" s="296"/>
      <c r="AW42" s="296"/>
      <c r="AX42" s="489"/>
      <c r="AY42" s="489"/>
      <c r="AZ42" s="489"/>
      <c r="BA42" s="489"/>
      <c r="BB42" s="615"/>
      <c r="BC42" s="296"/>
      <c r="BD42" s="296"/>
      <c r="BE42" s="296"/>
      <c r="BF42" s="616"/>
      <c r="BG42" s="490">
        <f t="shared" si="9"/>
        <v>0</v>
      </c>
      <c r="BH42" s="1001">
        <f t="shared" si="10"/>
        <v>0</v>
      </c>
      <c r="BI42" s="143"/>
      <c r="BK42" s="487" t="s">
        <v>754</v>
      </c>
      <c r="BL42" s="488" t="s">
        <v>755</v>
      </c>
      <c r="BM42" s="481" t="s">
        <v>532</v>
      </c>
      <c r="BN42" s="616">
        <v>2017</v>
      </c>
    </row>
    <row r="43" spans="3:66" ht="16.5" hidden="1" customHeight="1" thickBot="1" x14ac:dyDescent="0.3">
      <c r="C43" s="970" t="s">
        <v>231</v>
      </c>
      <c r="D43" s="986">
        <v>6</v>
      </c>
      <c r="E43" s="487" t="s">
        <v>8</v>
      </c>
      <c r="F43" s="488" t="s">
        <v>664</v>
      </c>
      <c r="G43" s="488" t="s">
        <v>171</v>
      </c>
      <c r="H43" s="481" t="s">
        <v>532</v>
      </c>
      <c r="I43" s="489">
        <v>2013</v>
      </c>
      <c r="J43" s="613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294"/>
      <c r="V43" s="62"/>
      <c r="W43" s="62"/>
      <c r="X43" s="62"/>
      <c r="Y43" s="62"/>
      <c r="Z43" s="62"/>
      <c r="AA43" s="62"/>
      <c r="AB43" s="295"/>
      <c r="AC43" s="614"/>
      <c r="AD43" s="565"/>
      <c r="AE43" s="62"/>
      <c r="AF43" s="294"/>
      <c r="AG43" s="294"/>
      <c r="AH43" s="294"/>
      <c r="AI43" s="294"/>
      <c r="AJ43" s="996"/>
      <c r="AK43" s="996"/>
      <c r="AL43" s="996"/>
      <c r="AM43" s="996"/>
      <c r="AN43" s="996"/>
      <c r="AO43" s="996"/>
      <c r="AP43" s="996"/>
      <c r="AQ43" s="996"/>
      <c r="AR43" s="996"/>
      <c r="AS43" s="997"/>
      <c r="AT43" s="996"/>
      <c r="AU43" s="996"/>
      <c r="AV43" s="996"/>
      <c r="AW43" s="996"/>
      <c r="AX43" s="998"/>
      <c r="AY43" s="998"/>
      <c r="AZ43" s="998"/>
      <c r="BA43" s="998"/>
      <c r="BB43" s="999"/>
      <c r="BC43" s="996"/>
      <c r="BD43" s="996"/>
      <c r="BE43" s="996"/>
      <c r="BF43" s="1000"/>
      <c r="BG43" s="490">
        <f t="shared" si="9"/>
        <v>0</v>
      </c>
      <c r="BH43" s="1001">
        <f t="shared" si="10"/>
        <v>0</v>
      </c>
      <c r="BI43" s="143"/>
      <c r="BK43" s="487" t="s">
        <v>664</v>
      </c>
      <c r="BL43" s="488" t="s">
        <v>171</v>
      </c>
      <c r="BM43" s="481" t="s">
        <v>532</v>
      </c>
      <c r="BN43" s="616">
        <v>2013</v>
      </c>
    </row>
    <row r="44" spans="3:66" ht="16.5" hidden="1" customHeight="1" thickBot="1" x14ac:dyDescent="0.3">
      <c r="C44" s="970" t="s">
        <v>232</v>
      </c>
      <c r="D44" s="986">
        <v>7</v>
      </c>
      <c r="E44" s="60" t="s">
        <v>8</v>
      </c>
      <c r="F44" s="61" t="s">
        <v>549</v>
      </c>
      <c r="G44" s="61" t="s">
        <v>564</v>
      </c>
      <c r="H44" s="366" t="s">
        <v>532</v>
      </c>
      <c r="I44" s="294">
        <v>2011</v>
      </c>
      <c r="J44" s="613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294"/>
      <c r="V44" s="62"/>
      <c r="W44" s="62"/>
      <c r="X44" s="62"/>
      <c r="Y44" s="62"/>
      <c r="Z44" s="62"/>
      <c r="AA44" s="62"/>
      <c r="AB44" s="295"/>
      <c r="AC44" s="614"/>
      <c r="AD44" s="565"/>
      <c r="AE44" s="62"/>
      <c r="AF44" s="294"/>
      <c r="AG44" s="294"/>
      <c r="AH44" s="294"/>
      <c r="AI44" s="294"/>
      <c r="AJ44" s="62"/>
      <c r="AK44" s="62"/>
      <c r="AL44" s="62"/>
      <c r="AM44" s="62"/>
      <c r="AN44" s="62"/>
      <c r="AO44" s="62"/>
      <c r="AP44" s="62"/>
      <c r="AQ44" s="62"/>
      <c r="AR44" s="62"/>
      <c r="AS44" s="565"/>
      <c r="AT44" s="62"/>
      <c r="AU44" s="62"/>
      <c r="AV44" s="62"/>
      <c r="AW44" s="62"/>
      <c r="AX44" s="294"/>
      <c r="AY44" s="294"/>
      <c r="AZ44" s="294"/>
      <c r="BA44" s="294"/>
      <c r="BB44" s="613"/>
      <c r="BC44" s="62"/>
      <c r="BD44" s="62"/>
      <c r="BE44" s="62"/>
      <c r="BF44" s="614"/>
      <c r="BG44" s="490">
        <f t="shared" si="9"/>
        <v>0</v>
      </c>
      <c r="BH44" s="1001">
        <f t="shared" si="10"/>
        <v>0</v>
      </c>
      <c r="BI44" s="143"/>
      <c r="BK44" s="60" t="s">
        <v>549</v>
      </c>
      <c r="BL44" s="61" t="s">
        <v>564</v>
      </c>
      <c r="BM44" s="366" t="s">
        <v>532</v>
      </c>
      <c r="BN44" s="614">
        <v>2011</v>
      </c>
    </row>
    <row r="45" spans="3:66" ht="16.5" hidden="1" customHeight="1" thickBot="1" x14ac:dyDescent="0.3">
      <c r="C45" s="970" t="s">
        <v>233</v>
      </c>
      <c r="D45" s="986">
        <v>8</v>
      </c>
      <c r="E45" s="60" t="s">
        <v>8</v>
      </c>
      <c r="F45" s="61" t="s">
        <v>80</v>
      </c>
      <c r="G45" s="61" t="s">
        <v>84</v>
      </c>
      <c r="H45" s="366" t="s">
        <v>532</v>
      </c>
      <c r="I45" s="294">
        <v>2013</v>
      </c>
      <c r="J45" s="613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294"/>
      <c r="V45" s="62"/>
      <c r="W45" s="62"/>
      <c r="X45" s="62"/>
      <c r="Y45" s="62"/>
      <c r="Z45" s="62"/>
      <c r="AA45" s="62"/>
      <c r="AB45" s="295"/>
      <c r="AC45" s="614"/>
      <c r="AD45" s="565"/>
      <c r="AE45" s="62"/>
      <c r="AF45" s="294"/>
      <c r="AG45" s="294"/>
      <c r="AH45" s="294"/>
      <c r="AI45" s="294"/>
      <c r="AJ45" s="62"/>
      <c r="AK45" s="62"/>
      <c r="AL45" s="62"/>
      <c r="AM45" s="62"/>
      <c r="AN45" s="62"/>
      <c r="AO45" s="62"/>
      <c r="AP45" s="62"/>
      <c r="AQ45" s="62"/>
      <c r="AR45" s="62"/>
      <c r="AS45" s="565"/>
      <c r="AT45" s="62"/>
      <c r="AU45" s="62"/>
      <c r="AV45" s="62"/>
      <c r="AW45" s="62"/>
      <c r="AX45" s="294"/>
      <c r="AY45" s="294"/>
      <c r="AZ45" s="294"/>
      <c r="BA45" s="294"/>
      <c r="BB45" s="613"/>
      <c r="BC45" s="62"/>
      <c r="BD45" s="62"/>
      <c r="BE45" s="62"/>
      <c r="BF45" s="614"/>
      <c r="BG45" s="490">
        <f t="shared" si="9"/>
        <v>0</v>
      </c>
      <c r="BH45" s="1001">
        <f t="shared" si="10"/>
        <v>0</v>
      </c>
      <c r="BI45" s="143"/>
      <c r="BK45" s="60" t="s">
        <v>80</v>
      </c>
      <c r="BL45" s="61" t="s">
        <v>84</v>
      </c>
      <c r="BM45" s="366" t="s">
        <v>532</v>
      </c>
      <c r="BN45" s="614">
        <v>2013</v>
      </c>
    </row>
    <row r="46" spans="3:66" ht="16.5" hidden="1" customHeight="1" thickBot="1" x14ac:dyDescent="0.3">
      <c r="C46" s="970" t="s">
        <v>234</v>
      </c>
      <c r="D46" s="986">
        <v>9</v>
      </c>
      <c r="E46" s="60" t="s">
        <v>8</v>
      </c>
      <c r="F46" s="61" t="s">
        <v>573</v>
      </c>
      <c r="G46" s="61" t="s">
        <v>82</v>
      </c>
      <c r="H46" s="366" t="s">
        <v>532</v>
      </c>
      <c r="I46" s="294">
        <v>2013</v>
      </c>
      <c r="J46" s="613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294"/>
      <c r="V46" s="62"/>
      <c r="W46" s="62"/>
      <c r="X46" s="62"/>
      <c r="Y46" s="62"/>
      <c r="Z46" s="62"/>
      <c r="AA46" s="62"/>
      <c r="AB46" s="295"/>
      <c r="AC46" s="614"/>
      <c r="AD46" s="565"/>
      <c r="AE46" s="62"/>
      <c r="AF46" s="294"/>
      <c r="AG46" s="294"/>
      <c r="AH46" s="294"/>
      <c r="AI46" s="294"/>
      <c r="AJ46" s="62"/>
      <c r="AK46" s="62"/>
      <c r="AL46" s="62"/>
      <c r="AM46" s="62"/>
      <c r="AN46" s="62"/>
      <c r="AO46" s="62"/>
      <c r="AP46" s="62"/>
      <c r="AQ46" s="62"/>
      <c r="AR46" s="62"/>
      <c r="AS46" s="565"/>
      <c r="AT46" s="62"/>
      <c r="AU46" s="62"/>
      <c r="AV46" s="62"/>
      <c r="AW46" s="62"/>
      <c r="AX46" s="294"/>
      <c r="AY46" s="294"/>
      <c r="AZ46" s="294"/>
      <c r="BA46" s="294"/>
      <c r="BB46" s="613"/>
      <c r="BC46" s="62"/>
      <c r="BD46" s="62"/>
      <c r="BE46" s="62"/>
      <c r="BF46" s="614"/>
      <c r="BG46" s="490">
        <f t="shared" si="9"/>
        <v>0</v>
      </c>
      <c r="BH46" s="1001">
        <f t="shared" si="10"/>
        <v>0</v>
      </c>
      <c r="BI46" s="143"/>
      <c r="BK46" s="60" t="s">
        <v>573</v>
      </c>
      <c r="BL46" s="61" t="s">
        <v>82</v>
      </c>
      <c r="BM46" s="366" t="s">
        <v>532</v>
      </c>
      <c r="BN46" s="614">
        <v>2013</v>
      </c>
    </row>
    <row r="47" spans="3:66" ht="16.5" hidden="1" customHeight="1" thickBot="1" x14ac:dyDescent="0.3">
      <c r="C47" s="970" t="s">
        <v>235</v>
      </c>
      <c r="D47" s="986">
        <v>10</v>
      </c>
      <c r="E47" s="60" t="s">
        <v>8</v>
      </c>
      <c r="F47" s="61" t="s">
        <v>573</v>
      </c>
      <c r="G47" s="61" t="s">
        <v>74</v>
      </c>
      <c r="H47" s="366" t="s">
        <v>532</v>
      </c>
      <c r="I47" s="294">
        <v>2013</v>
      </c>
      <c r="J47" s="613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294"/>
      <c r="V47" s="62"/>
      <c r="W47" s="62"/>
      <c r="X47" s="62"/>
      <c r="Y47" s="62"/>
      <c r="Z47" s="62"/>
      <c r="AA47" s="62"/>
      <c r="AB47" s="295"/>
      <c r="AC47" s="614"/>
      <c r="AD47" s="565"/>
      <c r="AE47" s="62"/>
      <c r="AF47" s="294"/>
      <c r="AG47" s="294"/>
      <c r="AH47" s="294"/>
      <c r="AI47" s="294"/>
      <c r="AJ47" s="996"/>
      <c r="AK47" s="996"/>
      <c r="AL47" s="996"/>
      <c r="AM47" s="996"/>
      <c r="AN47" s="996"/>
      <c r="AO47" s="996"/>
      <c r="AP47" s="996"/>
      <c r="AQ47" s="996"/>
      <c r="AR47" s="996"/>
      <c r="AS47" s="997"/>
      <c r="AT47" s="996"/>
      <c r="AU47" s="996"/>
      <c r="AV47" s="996"/>
      <c r="AW47" s="996"/>
      <c r="AX47" s="998"/>
      <c r="AY47" s="998"/>
      <c r="AZ47" s="998"/>
      <c r="BA47" s="998"/>
      <c r="BB47" s="999"/>
      <c r="BC47" s="996"/>
      <c r="BD47" s="996"/>
      <c r="BE47" s="996"/>
      <c r="BF47" s="1000"/>
      <c r="BG47" s="490">
        <f t="shared" si="9"/>
        <v>0</v>
      </c>
      <c r="BH47" s="1001">
        <f t="shared" si="10"/>
        <v>0</v>
      </c>
      <c r="BI47" s="143"/>
      <c r="BK47" s="60" t="s">
        <v>573</v>
      </c>
      <c r="BL47" s="61" t="s">
        <v>74</v>
      </c>
      <c r="BM47" s="366" t="s">
        <v>532</v>
      </c>
      <c r="BN47" s="614">
        <v>2013</v>
      </c>
    </row>
    <row r="48" spans="3:66" ht="16.5" hidden="1" customHeight="1" thickBot="1" x14ac:dyDescent="0.3">
      <c r="C48" s="970" t="s">
        <v>236</v>
      </c>
      <c r="D48" s="986">
        <v>11</v>
      </c>
      <c r="E48" s="487" t="s">
        <v>8</v>
      </c>
      <c r="F48" s="488" t="s">
        <v>775</v>
      </c>
      <c r="G48" s="488" t="s">
        <v>611</v>
      </c>
      <c r="H48" s="481" t="s">
        <v>532</v>
      </c>
      <c r="I48" s="489">
        <v>2011</v>
      </c>
      <c r="J48" s="613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294"/>
      <c r="V48" s="62"/>
      <c r="W48" s="62"/>
      <c r="X48" s="62"/>
      <c r="Y48" s="62"/>
      <c r="Z48" s="62"/>
      <c r="AA48" s="62"/>
      <c r="AB48" s="295"/>
      <c r="AC48" s="614"/>
      <c r="AD48" s="565"/>
      <c r="AE48" s="62"/>
      <c r="AF48" s="294"/>
      <c r="AG48" s="294"/>
      <c r="AH48" s="294"/>
      <c r="AI48" s="294"/>
      <c r="AJ48" s="62"/>
      <c r="AK48" s="62"/>
      <c r="AL48" s="62"/>
      <c r="AM48" s="62"/>
      <c r="AN48" s="62"/>
      <c r="AO48" s="62"/>
      <c r="AP48" s="62"/>
      <c r="AQ48" s="62"/>
      <c r="AR48" s="62"/>
      <c r="AS48" s="565"/>
      <c r="AT48" s="62"/>
      <c r="AU48" s="62"/>
      <c r="AV48" s="62"/>
      <c r="AW48" s="62"/>
      <c r="AX48" s="294"/>
      <c r="AY48" s="294"/>
      <c r="AZ48" s="294"/>
      <c r="BA48" s="294"/>
      <c r="BB48" s="613"/>
      <c r="BC48" s="62"/>
      <c r="BD48" s="62"/>
      <c r="BE48" s="62"/>
      <c r="BF48" s="614"/>
      <c r="BG48" s="490">
        <f t="shared" si="9"/>
        <v>0</v>
      </c>
      <c r="BH48" s="1001">
        <f t="shared" si="10"/>
        <v>0</v>
      </c>
      <c r="BI48" s="143"/>
      <c r="BK48" s="487" t="s">
        <v>775</v>
      </c>
      <c r="BL48" s="488" t="s">
        <v>611</v>
      </c>
      <c r="BM48" s="481" t="s">
        <v>532</v>
      </c>
      <c r="BN48" s="616">
        <v>2011</v>
      </c>
    </row>
    <row r="49" spans="3:66" ht="16.5" hidden="1" customHeight="1" thickBot="1" x14ac:dyDescent="0.3">
      <c r="C49" s="970" t="s">
        <v>237</v>
      </c>
      <c r="D49" s="986">
        <v>12</v>
      </c>
      <c r="E49" s="60" t="s">
        <v>8</v>
      </c>
      <c r="F49" s="61" t="s">
        <v>663</v>
      </c>
      <c r="G49" s="61" t="s">
        <v>130</v>
      </c>
      <c r="H49" s="366" t="s">
        <v>532</v>
      </c>
      <c r="I49" s="294">
        <v>2013</v>
      </c>
      <c r="J49" s="613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294"/>
      <c r="V49" s="62"/>
      <c r="W49" s="62"/>
      <c r="X49" s="62"/>
      <c r="Y49" s="62"/>
      <c r="Z49" s="62"/>
      <c r="AA49" s="62"/>
      <c r="AB49" s="295"/>
      <c r="AC49" s="614"/>
      <c r="AD49" s="565"/>
      <c r="AE49" s="62"/>
      <c r="AF49" s="294"/>
      <c r="AG49" s="294"/>
      <c r="AH49" s="294"/>
      <c r="AI49" s="294"/>
      <c r="AJ49" s="996"/>
      <c r="AK49" s="996"/>
      <c r="AL49" s="996"/>
      <c r="AM49" s="996"/>
      <c r="AN49" s="996"/>
      <c r="AO49" s="996"/>
      <c r="AP49" s="996"/>
      <c r="AQ49" s="996"/>
      <c r="AR49" s="996"/>
      <c r="AS49" s="997"/>
      <c r="AT49" s="996"/>
      <c r="AU49" s="996"/>
      <c r="AV49" s="996"/>
      <c r="AW49" s="996"/>
      <c r="AX49" s="998"/>
      <c r="AY49" s="998"/>
      <c r="AZ49" s="998"/>
      <c r="BA49" s="998"/>
      <c r="BB49" s="999"/>
      <c r="BC49" s="996"/>
      <c r="BD49" s="996"/>
      <c r="BE49" s="996"/>
      <c r="BF49" s="1000"/>
      <c r="BG49" s="490">
        <f t="shared" si="9"/>
        <v>0</v>
      </c>
      <c r="BH49" s="1001">
        <f t="shared" si="10"/>
        <v>0</v>
      </c>
      <c r="BI49" s="143"/>
      <c r="BK49" s="60" t="s">
        <v>663</v>
      </c>
      <c r="BL49" s="61" t="s">
        <v>130</v>
      </c>
      <c r="BM49" s="366" t="s">
        <v>532</v>
      </c>
      <c r="BN49" s="614">
        <v>2013</v>
      </c>
    </row>
    <row r="50" spans="3:66" ht="16.5" hidden="1" customHeight="1" thickBot="1" x14ac:dyDescent="0.3">
      <c r="C50" s="970" t="s">
        <v>238</v>
      </c>
      <c r="D50" s="986">
        <v>13</v>
      </c>
      <c r="E50" s="60" t="s">
        <v>8</v>
      </c>
      <c r="F50" s="61" t="s">
        <v>776</v>
      </c>
      <c r="G50" s="61" t="s">
        <v>777</v>
      </c>
      <c r="H50" s="366" t="s">
        <v>531</v>
      </c>
      <c r="I50" s="294">
        <v>2011</v>
      </c>
      <c r="J50" s="613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294"/>
      <c r="V50" s="62"/>
      <c r="W50" s="62"/>
      <c r="X50" s="62"/>
      <c r="Y50" s="62"/>
      <c r="Z50" s="62"/>
      <c r="AA50" s="62"/>
      <c r="AB50" s="295"/>
      <c r="AC50" s="614"/>
      <c r="AD50" s="565"/>
      <c r="AE50" s="62"/>
      <c r="AF50" s="294"/>
      <c r="AG50" s="294"/>
      <c r="AH50" s="294"/>
      <c r="AI50" s="294"/>
      <c r="AJ50" s="62"/>
      <c r="AK50" s="62"/>
      <c r="AL50" s="62"/>
      <c r="AM50" s="62"/>
      <c r="AN50" s="62"/>
      <c r="AO50" s="62"/>
      <c r="AP50" s="62"/>
      <c r="AQ50" s="62"/>
      <c r="AR50" s="62"/>
      <c r="AS50" s="565"/>
      <c r="AT50" s="62"/>
      <c r="AU50" s="62"/>
      <c r="AV50" s="62"/>
      <c r="AW50" s="62"/>
      <c r="AX50" s="294"/>
      <c r="AY50" s="294"/>
      <c r="AZ50" s="294"/>
      <c r="BA50" s="294"/>
      <c r="BB50" s="613"/>
      <c r="BC50" s="62"/>
      <c r="BD50" s="62"/>
      <c r="BE50" s="62"/>
      <c r="BF50" s="614"/>
      <c r="BG50" s="490">
        <f t="shared" si="9"/>
        <v>0</v>
      </c>
      <c r="BH50" s="1001">
        <f t="shared" si="10"/>
        <v>0</v>
      </c>
      <c r="BI50" s="143"/>
      <c r="BK50" s="60" t="s">
        <v>776</v>
      </c>
      <c r="BL50" s="61" t="s">
        <v>777</v>
      </c>
      <c r="BM50" s="366" t="s">
        <v>531</v>
      </c>
      <c r="BN50" s="614">
        <v>2011</v>
      </c>
    </row>
    <row r="51" spans="3:66" ht="16.5" customHeight="1" thickBot="1" x14ac:dyDescent="0.3">
      <c r="C51" s="970" t="s">
        <v>239</v>
      </c>
      <c r="D51" s="987">
        <v>14</v>
      </c>
      <c r="E51" s="723" t="s">
        <v>8</v>
      </c>
      <c r="F51" s="868" t="s">
        <v>671</v>
      </c>
      <c r="G51" s="868" t="s">
        <v>672</v>
      </c>
      <c r="H51" s="427" t="s">
        <v>532</v>
      </c>
      <c r="I51" s="726">
        <v>2013</v>
      </c>
      <c r="J51" s="724"/>
      <c r="K51" s="725"/>
      <c r="L51" s="725"/>
      <c r="M51" s="725"/>
      <c r="N51" s="725"/>
      <c r="O51" s="725"/>
      <c r="P51" s="725"/>
      <c r="Q51" s="725"/>
      <c r="R51" s="725"/>
      <c r="S51" s="725"/>
      <c r="T51" s="725"/>
      <c r="U51" s="726"/>
      <c r="V51" s="725"/>
      <c r="W51" s="725"/>
      <c r="X51" s="725"/>
      <c r="Y51" s="725"/>
      <c r="Z51" s="725"/>
      <c r="AA51" s="725"/>
      <c r="AB51" s="727"/>
      <c r="AC51" s="728"/>
      <c r="AD51" s="729"/>
      <c r="AE51" s="725"/>
      <c r="AF51" s="297"/>
      <c r="AG51" s="297"/>
      <c r="AH51" s="297"/>
      <c r="AI51" s="297"/>
      <c r="AJ51" s="126"/>
      <c r="AK51" s="126"/>
      <c r="AL51" s="126"/>
      <c r="AM51" s="126"/>
      <c r="AN51" s="126"/>
      <c r="AO51" s="126"/>
      <c r="AP51" s="126"/>
      <c r="AQ51" s="126"/>
      <c r="AR51" s="126"/>
      <c r="AS51" s="828"/>
      <c r="AT51" s="126"/>
      <c r="AU51" s="126"/>
      <c r="AV51" s="126"/>
      <c r="AW51" s="126"/>
      <c r="AX51" s="297"/>
      <c r="AY51" s="297"/>
      <c r="AZ51" s="297"/>
      <c r="BA51" s="297"/>
      <c r="BB51" s="751"/>
      <c r="BC51" s="126"/>
      <c r="BD51" s="126"/>
      <c r="BE51" s="126"/>
      <c r="BF51" s="752"/>
      <c r="BG51" s="727">
        <f t="shared" si="9"/>
        <v>0</v>
      </c>
      <c r="BH51" s="1002">
        <f t="shared" si="10"/>
        <v>0</v>
      </c>
      <c r="BI51" s="1593">
        <f>SUM(BH38:BH51)</f>
        <v>0</v>
      </c>
      <c r="BJ51" s="773">
        <f>SUM(BG38:BG51)</f>
        <v>0</v>
      </c>
      <c r="BK51" s="487" t="s">
        <v>671</v>
      </c>
      <c r="BL51" s="488" t="s">
        <v>672</v>
      </c>
      <c r="BM51" s="427" t="s">
        <v>532</v>
      </c>
      <c r="BN51" s="616">
        <v>2013</v>
      </c>
    </row>
    <row r="52" spans="3:66" ht="16.5" customHeight="1" x14ac:dyDescent="0.25">
      <c r="C52" s="970" t="s">
        <v>240</v>
      </c>
      <c r="D52" s="985">
        <v>1</v>
      </c>
      <c r="E52" s="245" t="s">
        <v>7</v>
      </c>
      <c r="F52" s="246" t="s">
        <v>624</v>
      </c>
      <c r="G52" s="246" t="s">
        <v>375</v>
      </c>
      <c r="H52" s="247" t="s">
        <v>531</v>
      </c>
      <c r="I52" s="298">
        <v>2012</v>
      </c>
      <c r="J52" s="617"/>
      <c r="K52" s="247">
        <v>24</v>
      </c>
      <c r="L52" s="247">
        <v>19</v>
      </c>
      <c r="M52" s="247"/>
      <c r="N52" s="247"/>
      <c r="O52" s="247"/>
      <c r="P52" s="247"/>
      <c r="Q52" s="247"/>
      <c r="R52" s="247"/>
      <c r="S52" s="247"/>
      <c r="T52" s="247"/>
      <c r="U52" s="298"/>
      <c r="V52" s="247"/>
      <c r="W52" s="247"/>
      <c r="X52" s="247"/>
      <c r="Y52" s="247"/>
      <c r="Z52" s="247"/>
      <c r="AA52" s="247"/>
      <c r="AB52" s="299"/>
      <c r="AC52" s="618"/>
      <c r="AD52" s="567"/>
      <c r="AE52" s="247"/>
      <c r="AF52" s="298"/>
      <c r="AG52" s="298"/>
      <c r="AH52" s="298"/>
      <c r="AI52" s="298"/>
      <c r="AJ52" s="247"/>
      <c r="AK52" s="1403"/>
      <c r="AL52" s="1403"/>
      <c r="AM52" s="247"/>
      <c r="AN52" s="247"/>
      <c r="AO52" s="247"/>
      <c r="AP52" s="247"/>
      <c r="AQ52" s="247"/>
      <c r="AR52" s="247"/>
      <c r="AS52" s="567"/>
      <c r="AT52" s="247"/>
      <c r="AU52" s="247"/>
      <c r="AV52" s="247"/>
      <c r="AW52" s="247"/>
      <c r="AX52" s="298"/>
      <c r="AY52" s="298"/>
      <c r="AZ52" s="298"/>
      <c r="BA52" s="298"/>
      <c r="BB52" s="617">
        <v>10</v>
      </c>
      <c r="BC52" s="247">
        <v>10</v>
      </c>
      <c r="BD52" s="247">
        <v>10</v>
      </c>
      <c r="BE52" s="247">
        <v>10</v>
      </c>
      <c r="BF52" s="618"/>
      <c r="BG52" s="1560">
        <f t="shared" ref="BG52:BG67" si="11">SUM(J52:BF52)</f>
        <v>83</v>
      </c>
      <c r="BH52" s="1003">
        <f t="shared" ref="BH52:BH67" si="12">COUNTA(J52:BF52)</f>
        <v>6</v>
      </c>
      <c r="BI52" s="143"/>
      <c r="BK52" s="246" t="s">
        <v>624</v>
      </c>
      <c r="BL52" s="246" t="s">
        <v>375</v>
      </c>
      <c r="BM52" s="247" t="s">
        <v>531</v>
      </c>
      <c r="BN52" s="298">
        <v>2012</v>
      </c>
    </row>
    <row r="53" spans="3:66" ht="18.75" customHeight="1" thickBot="1" x14ac:dyDescent="0.3">
      <c r="C53" s="970" t="s">
        <v>241</v>
      </c>
      <c r="D53" s="986">
        <v>2</v>
      </c>
      <c r="E53" s="63" t="s">
        <v>7</v>
      </c>
      <c r="F53" s="64" t="s">
        <v>147</v>
      </c>
      <c r="G53" s="64" t="s">
        <v>91</v>
      </c>
      <c r="H53" s="68" t="s">
        <v>531</v>
      </c>
      <c r="I53" s="302">
        <v>2015</v>
      </c>
      <c r="J53" s="619">
        <v>50</v>
      </c>
      <c r="K53" s="65"/>
      <c r="L53" s="65"/>
      <c r="M53" s="65"/>
      <c r="N53" s="65">
        <v>125</v>
      </c>
      <c r="O53" s="65"/>
      <c r="P53" s="65"/>
      <c r="Q53" s="65"/>
      <c r="R53" s="65"/>
      <c r="S53" s="65"/>
      <c r="T53" s="65"/>
      <c r="U53" s="302"/>
      <c r="V53" s="65"/>
      <c r="W53" s="65"/>
      <c r="X53" s="65"/>
      <c r="Y53" s="65"/>
      <c r="Z53" s="65"/>
      <c r="AA53" s="65"/>
      <c r="AB53" s="303"/>
      <c r="AC53" s="620"/>
      <c r="AD53" s="568"/>
      <c r="AE53" s="65"/>
      <c r="AF53" s="302"/>
      <c r="AG53" s="302"/>
      <c r="AH53" s="302"/>
      <c r="AI53" s="302"/>
      <c r="AJ53" s="65"/>
      <c r="AK53" s="304"/>
      <c r="AL53" s="304"/>
      <c r="AM53" s="65"/>
      <c r="AN53" s="65"/>
      <c r="AO53" s="65"/>
      <c r="AP53" s="65"/>
      <c r="AQ53" s="65"/>
      <c r="AR53" s="65"/>
      <c r="AS53" s="568"/>
      <c r="AT53" s="65"/>
      <c r="AU53" s="65"/>
      <c r="AV53" s="65"/>
      <c r="AW53" s="65"/>
      <c r="AX53" s="302"/>
      <c r="AY53" s="302"/>
      <c r="AZ53" s="302"/>
      <c r="BA53" s="302"/>
      <c r="BB53" s="619">
        <v>10</v>
      </c>
      <c r="BC53" s="65">
        <v>10</v>
      </c>
      <c r="BD53" s="65"/>
      <c r="BE53" s="65"/>
      <c r="BF53" s="620"/>
      <c r="BG53" s="1561">
        <f t="shared" si="11"/>
        <v>195</v>
      </c>
      <c r="BH53" s="1009">
        <f t="shared" si="12"/>
        <v>4</v>
      </c>
      <c r="BI53" s="143"/>
      <c r="BK53" s="64" t="s">
        <v>147</v>
      </c>
      <c r="BL53" s="64" t="s">
        <v>91</v>
      </c>
      <c r="BM53" s="68" t="s">
        <v>531</v>
      </c>
      <c r="BN53" s="302">
        <v>2015</v>
      </c>
    </row>
    <row r="54" spans="3:66" ht="16.5" hidden="1" customHeight="1" thickBot="1" x14ac:dyDescent="0.3">
      <c r="C54" s="970" t="s">
        <v>242</v>
      </c>
      <c r="D54" s="986">
        <v>3</v>
      </c>
      <c r="E54" s="63" t="s">
        <v>7</v>
      </c>
      <c r="F54" s="64" t="s">
        <v>75</v>
      </c>
      <c r="G54" s="64" t="s">
        <v>76</v>
      </c>
      <c r="H54" s="65" t="s">
        <v>531</v>
      </c>
      <c r="I54" s="302">
        <v>2013</v>
      </c>
      <c r="J54" s="619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302"/>
      <c r="V54" s="65"/>
      <c r="W54" s="65"/>
      <c r="X54" s="65"/>
      <c r="Y54" s="65"/>
      <c r="Z54" s="65"/>
      <c r="AA54" s="65"/>
      <c r="AB54" s="303"/>
      <c r="AC54" s="620"/>
      <c r="AD54" s="568"/>
      <c r="AE54" s="65"/>
      <c r="AF54" s="302"/>
      <c r="AG54" s="302"/>
      <c r="AH54" s="302"/>
      <c r="AI54" s="302"/>
      <c r="AJ54" s="1402"/>
      <c r="AK54" s="1404"/>
      <c r="AL54" s="1404"/>
      <c r="AM54" s="1402"/>
      <c r="AN54" s="1402"/>
      <c r="AO54" s="1402"/>
      <c r="AP54" s="1402"/>
      <c r="AQ54" s="1402"/>
      <c r="AR54" s="1402"/>
      <c r="AS54" s="1405"/>
      <c r="AT54" s="1402"/>
      <c r="AU54" s="1402"/>
      <c r="AV54" s="1402"/>
      <c r="AW54" s="1402"/>
      <c r="AX54" s="1406"/>
      <c r="AY54" s="1406"/>
      <c r="AZ54" s="1406"/>
      <c r="BA54" s="1406"/>
      <c r="BB54" s="1407"/>
      <c r="BC54" s="1402"/>
      <c r="BD54" s="1402"/>
      <c r="BE54" s="1402"/>
      <c r="BF54" s="1408"/>
      <c r="BG54" s="1561">
        <f t="shared" si="11"/>
        <v>0</v>
      </c>
      <c r="BH54" s="1009">
        <f t="shared" si="12"/>
        <v>0</v>
      </c>
      <c r="BI54" s="143"/>
      <c r="BK54" s="64" t="s">
        <v>75</v>
      </c>
      <c r="BL54" s="64" t="s">
        <v>76</v>
      </c>
      <c r="BM54" s="65" t="s">
        <v>531</v>
      </c>
      <c r="BN54" s="302">
        <v>2013</v>
      </c>
    </row>
    <row r="55" spans="3:66" ht="16.5" hidden="1" customHeight="1" thickBot="1" x14ac:dyDescent="0.3">
      <c r="C55" s="970" t="s">
        <v>243</v>
      </c>
      <c r="D55" s="986">
        <v>4</v>
      </c>
      <c r="E55" s="66"/>
      <c r="F55" s="67"/>
      <c r="G55" s="67"/>
      <c r="H55" s="68"/>
      <c r="I55" s="300"/>
      <c r="J55" s="621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300"/>
      <c r="V55" s="68"/>
      <c r="W55" s="68"/>
      <c r="X55" s="68"/>
      <c r="Y55" s="68"/>
      <c r="Z55" s="68"/>
      <c r="AA55" s="68"/>
      <c r="AB55" s="301"/>
      <c r="AC55" s="622"/>
      <c r="AD55" s="569"/>
      <c r="AE55" s="68"/>
      <c r="AF55" s="300"/>
      <c r="AG55" s="300"/>
      <c r="AH55" s="300"/>
      <c r="AI55" s="300"/>
      <c r="AJ55" s="1004"/>
      <c r="AK55" s="1005"/>
      <c r="AL55" s="1005"/>
      <c r="AM55" s="1004"/>
      <c r="AN55" s="1004"/>
      <c r="AO55" s="1004"/>
      <c r="AP55" s="1004"/>
      <c r="AQ55" s="1004"/>
      <c r="AR55" s="1004"/>
      <c r="AS55" s="1006"/>
      <c r="AT55" s="1004"/>
      <c r="AU55" s="1004"/>
      <c r="AV55" s="1004"/>
      <c r="AW55" s="1004"/>
      <c r="AX55" s="1007"/>
      <c r="AY55" s="1007"/>
      <c r="AZ55" s="1007"/>
      <c r="BA55" s="1007"/>
      <c r="BB55" s="811"/>
      <c r="BC55" s="1004"/>
      <c r="BD55" s="1004"/>
      <c r="BE55" s="1004"/>
      <c r="BF55" s="1008"/>
      <c r="BG55" s="1561">
        <f t="shared" si="11"/>
        <v>0</v>
      </c>
      <c r="BH55" s="1009">
        <f t="shared" si="12"/>
        <v>0</v>
      </c>
      <c r="BI55" s="143"/>
      <c r="BK55" s="67"/>
      <c r="BL55" s="67"/>
      <c r="BM55" s="68"/>
      <c r="BN55" s="300"/>
    </row>
    <row r="56" spans="3:66" ht="16.5" hidden="1" customHeight="1" thickBot="1" x14ac:dyDescent="0.3">
      <c r="C56" s="970" t="s">
        <v>244</v>
      </c>
      <c r="D56" s="986">
        <v>5</v>
      </c>
      <c r="E56" s="63" t="s">
        <v>7</v>
      </c>
      <c r="F56" s="64" t="s">
        <v>557</v>
      </c>
      <c r="G56" s="64" t="s">
        <v>169</v>
      </c>
      <c r="H56" s="68" t="s">
        <v>531</v>
      </c>
      <c r="I56" s="302">
        <v>2014</v>
      </c>
      <c r="J56" s="619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302"/>
      <c r="V56" s="65"/>
      <c r="W56" s="65"/>
      <c r="X56" s="65"/>
      <c r="Y56" s="65"/>
      <c r="Z56" s="65"/>
      <c r="AA56" s="65"/>
      <c r="AB56" s="303"/>
      <c r="AC56" s="620"/>
      <c r="AD56" s="568"/>
      <c r="AE56" s="65"/>
      <c r="AF56" s="302"/>
      <c r="AG56" s="302"/>
      <c r="AH56" s="302"/>
      <c r="AI56" s="302"/>
      <c r="AJ56" s="65"/>
      <c r="AK56" s="304"/>
      <c r="AL56" s="304"/>
      <c r="AM56" s="65"/>
      <c r="AN56" s="65"/>
      <c r="AO56" s="65"/>
      <c r="AP56" s="65"/>
      <c r="AQ56" s="65"/>
      <c r="AR56" s="65"/>
      <c r="AS56" s="568"/>
      <c r="AT56" s="65"/>
      <c r="AU56" s="65"/>
      <c r="AV56" s="65"/>
      <c r="AW56" s="65"/>
      <c r="AX56" s="302"/>
      <c r="AY56" s="302"/>
      <c r="AZ56" s="302"/>
      <c r="BA56" s="302"/>
      <c r="BB56" s="619"/>
      <c r="BC56" s="65"/>
      <c r="BD56" s="65"/>
      <c r="BE56" s="65"/>
      <c r="BF56" s="620"/>
      <c r="BG56" s="1561">
        <f t="shared" si="11"/>
        <v>0</v>
      </c>
      <c r="BH56" s="1009">
        <f t="shared" si="12"/>
        <v>0</v>
      </c>
      <c r="BI56" s="143"/>
      <c r="BK56" s="64" t="s">
        <v>557</v>
      </c>
      <c r="BL56" s="64" t="s">
        <v>169</v>
      </c>
      <c r="BM56" s="68" t="s">
        <v>531</v>
      </c>
      <c r="BN56" s="302">
        <v>2014</v>
      </c>
    </row>
    <row r="57" spans="3:66" ht="16.5" hidden="1" customHeight="1" thickBot="1" x14ac:dyDescent="0.3">
      <c r="C57" s="970" t="s">
        <v>245</v>
      </c>
      <c r="D57" s="986">
        <v>6</v>
      </c>
      <c r="E57" s="66" t="s">
        <v>7</v>
      </c>
      <c r="F57" s="67" t="s">
        <v>144</v>
      </c>
      <c r="G57" s="67" t="s">
        <v>145</v>
      </c>
      <c r="H57" s="68" t="s">
        <v>531</v>
      </c>
      <c r="I57" s="300">
        <v>2008</v>
      </c>
      <c r="J57" s="621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300"/>
      <c r="V57" s="68"/>
      <c r="W57" s="68"/>
      <c r="X57" s="68"/>
      <c r="Y57" s="68"/>
      <c r="Z57" s="68"/>
      <c r="AA57" s="68"/>
      <c r="AB57" s="301"/>
      <c r="AC57" s="622"/>
      <c r="AD57" s="569"/>
      <c r="AE57" s="68"/>
      <c r="AF57" s="300"/>
      <c r="AG57" s="300"/>
      <c r="AH57" s="300"/>
      <c r="AI57" s="300"/>
      <c r="AJ57" s="68"/>
      <c r="AK57" s="718"/>
      <c r="AL57" s="718"/>
      <c r="AM57" s="68"/>
      <c r="AN57" s="68"/>
      <c r="AO57" s="68"/>
      <c r="AP57" s="68"/>
      <c r="AQ57" s="68"/>
      <c r="AR57" s="68"/>
      <c r="AS57" s="569"/>
      <c r="AT57" s="68"/>
      <c r="AU57" s="68"/>
      <c r="AV57" s="68"/>
      <c r="AW57" s="68"/>
      <c r="AX57" s="300"/>
      <c r="AY57" s="300"/>
      <c r="AZ57" s="300"/>
      <c r="BA57" s="300"/>
      <c r="BB57" s="621"/>
      <c r="BC57" s="68"/>
      <c r="BD57" s="68"/>
      <c r="BE57" s="68"/>
      <c r="BF57" s="622"/>
      <c r="BG57" s="1561">
        <f t="shared" si="11"/>
        <v>0</v>
      </c>
      <c r="BH57" s="1009">
        <f t="shared" si="12"/>
        <v>0</v>
      </c>
      <c r="BI57" s="143"/>
      <c r="BK57" s="67" t="s">
        <v>144</v>
      </c>
      <c r="BL57" s="67" t="s">
        <v>145</v>
      </c>
      <c r="BM57" s="68" t="s">
        <v>531</v>
      </c>
      <c r="BN57" s="300">
        <v>2008</v>
      </c>
    </row>
    <row r="58" spans="3:66" ht="16.5" hidden="1" customHeight="1" thickBot="1" x14ac:dyDescent="0.3">
      <c r="C58" s="970" t="s">
        <v>246</v>
      </c>
      <c r="D58" s="986">
        <v>7</v>
      </c>
      <c r="E58" s="63" t="s">
        <v>7</v>
      </c>
      <c r="F58" s="64" t="s">
        <v>398</v>
      </c>
      <c r="G58" s="64" t="s">
        <v>83</v>
      </c>
      <c r="H58" s="113" t="s">
        <v>532</v>
      </c>
      <c r="I58" s="302">
        <v>2015</v>
      </c>
      <c r="J58" s="619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302"/>
      <c r="V58" s="65"/>
      <c r="W58" s="65"/>
      <c r="X58" s="65"/>
      <c r="Y58" s="65"/>
      <c r="Z58" s="65"/>
      <c r="AA58" s="65"/>
      <c r="AB58" s="303"/>
      <c r="AC58" s="620"/>
      <c r="AD58" s="568"/>
      <c r="AE58" s="65"/>
      <c r="AF58" s="302"/>
      <c r="AG58" s="302"/>
      <c r="AH58" s="302"/>
      <c r="AI58" s="302"/>
      <c r="AJ58" s="65"/>
      <c r="AK58" s="304"/>
      <c r="AL58" s="304"/>
      <c r="AM58" s="65"/>
      <c r="AN58" s="65"/>
      <c r="AO58" s="65"/>
      <c r="AP58" s="65"/>
      <c r="AQ58" s="65"/>
      <c r="AR58" s="65"/>
      <c r="AS58" s="568"/>
      <c r="AT58" s="65"/>
      <c r="AU58" s="65"/>
      <c r="AV58" s="65"/>
      <c r="AW58" s="65"/>
      <c r="AX58" s="302"/>
      <c r="AY58" s="302"/>
      <c r="AZ58" s="302"/>
      <c r="BA58" s="302"/>
      <c r="BB58" s="619"/>
      <c r="BC58" s="65"/>
      <c r="BD58" s="65"/>
      <c r="BE58" s="65"/>
      <c r="BF58" s="620"/>
      <c r="BG58" s="1561">
        <f t="shared" si="11"/>
        <v>0</v>
      </c>
      <c r="BH58" s="1009">
        <f t="shared" si="12"/>
        <v>0</v>
      </c>
      <c r="BI58" s="143"/>
      <c r="BK58" s="64" t="s">
        <v>398</v>
      </c>
      <c r="BL58" s="64" t="s">
        <v>83</v>
      </c>
      <c r="BM58" s="113" t="s">
        <v>532</v>
      </c>
      <c r="BN58" s="302">
        <v>2015</v>
      </c>
    </row>
    <row r="59" spans="3:66" ht="16.5" hidden="1" customHeight="1" thickBot="1" x14ac:dyDescent="0.3">
      <c r="C59" s="970" t="s">
        <v>247</v>
      </c>
      <c r="D59" s="986">
        <v>8</v>
      </c>
      <c r="E59" s="63" t="s">
        <v>7</v>
      </c>
      <c r="F59" s="64" t="s">
        <v>545</v>
      </c>
      <c r="G59" s="64" t="s">
        <v>83</v>
      </c>
      <c r="H59" s="65" t="s">
        <v>531</v>
      </c>
      <c r="I59" s="302">
        <v>2015</v>
      </c>
      <c r="J59" s="619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302"/>
      <c r="V59" s="65"/>
      <c r="W59" s="65"/>
      <c r="X59" s="65"/>
      <c r="Y59" s="65"/>
      <c r="Z59" s="65"/>
      <c r="AA59" s="65"/>
      <c r="AB59" s="303"/>
      <c r="AC59" s="620"/>
      <c r="AD59" s="568"/>
      <c r="AE59" s="65"/>
      <c r="AF59" s="302"/>
      <c r="AG59" s="302"/>
      <c r="AH59" s="302"/>
      <c r="AI59" s="302"/>
      <c r="AJ59" s="65"/>
      <c r="AK59" s="304"/>
      <c r="AL59" s="304"/>
      <c r="AM59" s="65"/>
      <c r="AN59" s="65"/>
      <c r="AO59" s="65"/>
      <c r="AP59" s="65"/>
      <c r="AQ59" s="65"/>
      <c r="AR59" s="65"/>
      <c r="AS59" s="568"/>
      <c r="AT59" s="65"/>
      <c r="AU59" s="65"/>
      <c r="AV59" s="65"/>
      <c r="AW59" s="65"/>
      <c r="AX59" s="302"/>
      <c r="AY59" s="302"/>
      <c r="AZ59" s="302"/>
      <c r="BA59" s="302"/>
      <c r="BB59" s="619"/>
      <c r="BC59" s="65"/>
      <c r="BD59" s="65"/>
      <c r="BE59" s="65"/>
      <c r="BF59" s="620"/>
      <c r="BG59" s="1561">
        <f t="shared" si="11"/>
        <v>0</v>
      </c>
      <c r="BH59" s="1009">
        <f t="shared" si="12"/>
        <v>0</v>
      </c>
      <c r="BI59" s="143"/>
      <c r="BK59" s="64" t="s">
        <v>545</v>
      </c>
      <c r="BL59" s="64" t="s">
        <v>83</v>
      </c>
      <c r="BM59" s="65" t="s">
        <v>531</v>
      </c>
      <c r="BN59" s="302">
        <v>2015</v>
      </c>
    </row>
    <row r="60" spans="3:66" ht="16.5" hidden="1" customHeight="1" thickBot="1" x14ac:dyDescent="0.3">
      <c r="C60" s="970" t="s">
        <v>248</v>
      </c>
      <c r="D60" s="986">
        <v>9</v>
      </c>
      <c r="E60" s="63" t="s">
        <v>7</v>
      </c>
      <c r="F60" s="64" t="s">
        <v>661</v>
      </c>
      <c r="G60" s="64" t="s">
        <v>143</v>
      </c>
      <c r="H60" s="113" t="s">
        <v>532</v>
      </c>
      <c r="I60" s="302">
        <v>2015</v>
      </c>
      <c r="J60" s="619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302"/>
      <c r="V60" s="65"/>
      <c r="W60" s="65"/>
      <c r="X60" s="65"/>
      <c r="Y60" s="65"/>
      <c r="Z60" s="65"/>
      <c r="AA60" s="65"/>
      <c r="AB60" s="303"/>
      <c r="AC60" s="620"/>
      <c r="AD60" s="568"/>
      <c r="AE60" s="65"/>
      <c r="AF60" s="302"/>
      <c r="AG60" s="302"/>
      <c r="AH60" s="302"/>
      <c r="AI60" s="302"/>
      <c r="AJ60" s="65"/>
      <c r="AK60" s="304"/>
      <c r="AL60" s="304"/>
      <c r="AM60" s="65"/>
      <c r="AN60" s="65"/>
      <c r="AO60" s="65"/>
      <c r="AP60" s="65"/>
      <c r="AQ60" s="65"/>
      <c r="AR60" s="65"/>
      <c r="AS60" s="568"/>
      <c r="AT60" s="65"/>
      <c r="AU60" s="65"/>
      <c r="AV60" s="65"/>
      <c r="AW60" s="65"/>
      <c r="AX60" s="302"/>
      <c r="AY60" s="302"/>
      <c r="AZ60" s="302"/>
      <c r="BA60" s="302"/>
      <c r="BB60" s="619"/>
      <c r="BC60" s="65"/>
      <c r="BD60" s="65"/>
      <c r="BE60" s="65"/>
      <c r="BF60" s="620"/>
      <c r="BG60" s="1561">
        <f t="shared" si="11"/>
        <v>0</v>
      </c>
      <c r="BH60" s="1009">
        <f t="shared" si="12"/>
        <v>0</v>
      </c>
      <c r="BI60" s="143"/>
      <c r="BK60" s="64" t="s">
        <v>661</v>
      </c>
      <c r="BL60" s="64" t="s">
        <v>143</v>
      </c>
      <c r="BM60" s="113" t="s">
        <v>532</v>
      </c>
      <c r="BN60" s="302">
        <v>2015</v>
      </c>
    </row>
    <row r="61" spans="3:66" ht="16.5" hidden="1" customHeight="1" thickBot="1" x14ac:dyDescent="0.3">
      <c r="C61" s="970" t="s">
        <v>249</v>
      </c>
      <c r="D61" s="986">
        <v>10</v>
      </c>
      <c r="E61" s="63" t="s">
        <v>7</v>
      </c>
      <c r="F61" s="64" t="s">
        <v>398</v>
      </c>
      <c r="G61" s="64" t="s">
        <v>497</v>
      </c>
      <c r="H61" s="113" t="s">
        <v>532</v>
      </c>
      <c r="I61" s="302">
        <v>2013</v>
      </c>
      <c r="J61" s="619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302"/>
      <c r="V61" s="65"/>
      <c r="W61" s="65"/>
      <c r="X61" s="65"/>
      <c r="Y61" s="65"/>
      <c r="Z61" s="65"/>
      <c r="AA61" s="65"/>
      <c r="AB61" s="303"/>
      <c r="AC61" s="620"/>
      <c r="AD61" s="568"/>
      <c r="AE61" s="65"/>
      <c r="AF61" s="302"/>
      <c r="AG61" s="302"/>
      <c r="AH61" s="302"/>
      <c r="AI61" s="302"/>
      <c r="AJ61" s="65"/>
      <c r="AK61" s="304"/>
      <c r="AL61" s="304"/>
      <c r="AM61" s="65"/>
      <c r="AN61" s="65"/>
      <c r="AO61" s="65"/>
      <c r="AP61" s="65"/>
      <c r="AQ61" s="65"/>
      <c r="AR61" s="65"/>
      <c r="AS61" s="568"/>
      <c r="AT61" s="65"/>
      <c r="AU61" s="65"/>
      <c r="AV61" s="65"/>
      <c r="AW61" s="65"/>
      <c r="AX61" s="302"/>
      <c r="AY61" s="302"/>
      <c r="AZ61" s="302"/>
      <c r="BA61" s="302"/>
      <c r="BB61" s="619"/>
      <c r="BC61" s="65"/>
      <c r="BD61" s="65"/>
      <c r="BE61" s="65"/>
      <c r="BF61" s="620"/>
      <c r="BG61" s="1561">
        <f t="shared" si="11"/>
        <v>0</v>
      </c>
      <c r="BH61" s="1009">
        <f t="shared" si="12"/>
        <v>0</v>
      </c>
      <c r="BI61" s="143"/>
      <c r="BK61" s="64" t="s">
        <v>398</v>
      </c>
      <c r="BL61" s="64" t="s">
        <v>497</v>
      </c>
      <c r="BM61" s="113" t="s">
        <v>532</v>
      </c>
      <c r="BN61" s="302">
        <v>2013</v>
      </c>
    </row>
    <row r="62" spans="3:66" ht="16.5" hidden="1" customHeight="1" thickBot="1" x14ac:dyDescent="0.3">
      <c r="C62" s="970" t="s">
        <v>250</v>
      </c>
      <c r="D62" s="986">
        <v>11</v>
      </c>
      <c r="E62" s="63" t="s">
        <v>7</v>
      </c>
      <c r="F62" s="64" t="s">
        <v>758</v>
      </c>
      <c r="G62" s="64" t="s">
        <v>79</v>
      </c>
      <c r="H62" s="113" t="s">
        <v>532</v>
      </c>
      <c r="I62" s="302">
        <v>2015</v>
      </c>
      <c r="J62" s="619"/>
      <c r="K62" s="65"/>
      <c r="L62" s="65"/>
      <c r="M62" s="65"/>
      <c r="N62" s="65">
        <v>80</v>
      </c>
      <c r="O62" s="65"/>
      <c r="P62" s="65"/>
      <c r="Q62" s="65"/>
      <c r="R62" s="65"/>
      <c r="S62" s="65"/>
      <c r="T62" s="65"/>
      <c r="U62" s="302"/>
      <c r="V62" s="65"/>
      <c r="W62" s="65"/>
      <c r="X62" s="65"/>
      <c r="Y62" s="65"/>
      <c r="Z62" s="65"/>
      <c r="AA62" s="65"/>
      <c r="AB62" s="303"/>
      <c r="AC62" s="620"/>
      <c r="AD62" s="568"/>
      <c r="AE62" s="65"/>
      <c r="AF62" s="302"/>
      <c r="AG62" s="302"/>
      <c r="AH62" s="302"/>
      <c r="AI62" s="302"/>
      <c r="AJ62" s="65"/>
      <c r="AK62" s="304"/>
      <c r="AL62" s="304"/>
      <c r="AM62" s="65"/>
      <c r="AN62" s="65"/>
      <c r="AO62" s="65"/>
      <c r="AP62" s="65"/>
      <c r="AQ62" s="65"/>
      <c r="AR62" s="65"/>
      <c r="AS62" s="568"/>
      <c r="AT62" s="65"/>
      <c r="AU62" s="65"/>
      <c r="AV62" s="65"/>
      <c r="AW62" s="65"/>
      <c r="AX62" s="302"/>
      <c r="AY62" s="302"/>
      <c r="AZ62" s="302"/>
      <c r="BA62" s="302"/>
      <c r="BB62" s="619"/>
      <c r="BC62" s="65"/>
      <c r="BD62" s="65"/>
      <c r="BE62" s="65"/>
      <c r="BF62" s="620"/>
      <c r="BG62" s="1561">
        <f t="shared" si="11"/>
        <v>80</v>
      </c>
      <c r="BH62" s="1009">
        <f t="shared" si="12"/>
        <v>1</v>
      </c>
      <c r="BI62" s="143"/>
      <c r="BK62" s="64" t="s">
        <v>758</v>
      </c>
      <c r="BL62" s="64" t="s">
        <v>79</v>
      </c>
      <c r="BM62" s="113" t="s">
        <v>532</v>
      </c>
      <c r="BN62" s="302">
        <v>2015</v>
      </c>
    </row>
    <row r="63" spans="3:66" ht="16.5" hidden="1" customHeight="1" thickBot="1" x14ac:dyDescent="0.3">
      <c r="C63" s="970" t="s">
        <v>251</v>
      </c>
      <c r="D63" s="986">
        <v>12</v>
      </c>
      <c r="E63" s="66" t="s">
        <v>7</v>
      </c>
      <c r="F63" s="67" t="s">
        <v>759</v>
      </c>
      <c r="G63" s="67" t="s">
        <v>768</v>
      </c>
      <c r="H63" s="113" t="s">
        <v>532</v>
      </c>
      <c r="I63" s="300">
        <v>2015</v>
      </c>
      <c r="J63" s="621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300"/>
      <c r="V63" s="68"/>
      <c r="W63" s="68"/>
      <c r="X63" s="68"/>
      <c r="Y63" s="68"/>
      <c r="Z63" s="68"/>
      <c r="AA63" s="68"/>
      <c r="AB63" s="301"/>
      <c r="AC63" s="622"/>
      <c r="AD63" s="569"/>
      <c r="AE63" s="68"/>
      <c r="AF63" s="300"/>
      <c r="AG63" s="300"/>
      <c r="AH63" s="300"/>
      <c r="AI63" s="300"/>
      <c r="AJ63" s="68"/>
      <c r="AK63" s="718"/>
      <c r="AL63" s="718"/>
      <c r="AM63" s="68"/>
      <c r="AN63" s="68"/>
      <c r="AO63" s="68"/>
      <c r="AP63" s="68"/>
      <c r="AQ63" s="68"/>
      <c r="AR63" s="68"/>
      <c r="AS63" s="569"/>
      <c r="AT63" s="68"/>
      <c r="AU63" s="68"/>
      <c r="AV63" s="68"/>
      <c r="AW63" s="68"/>
      <c r="AX63" s="302"/>
      <c r="AY63" s="302"/>
      <c r="AZ63" s="302"/>
      <c r="BA63" s="302"/>
      <c r="BB63" s="619"/>
      <c r="BC63" s="65"/>
      <c r="BD63" s="65"/>
      <c r="BE63" s="65"/>
      <c r="BF63" s="620"/>
      <c r="BG63" s="1561">
        <f t="shared" si="11"/>
        <v>0</v>
      </c>
      <c r="BH63" s="1009">
        <f t="shared" si="12"/>
        <v>0</v>
      </c>
      <c r="BI63" s="143"/>
      <c r="BK63" s="67" t="s">
        <v>759</v>
      </c>
      <c r="BL63" s="67" t="s">
        <v>768</v>
      </c>
      <c r="BM63" s="113" t="s">
        <v>532</v>
      </c>
      <c r="BN63" s="300">
        <v>2015</v>
      </c>
    </row>
    <row r="64" spans="3:66" ht="16.5" hidden="1" customHeight="1" thickBot="1" x14ac:dyDescent="0.3">
      <c r="C64" s="970" t="s">
        <v>252</v>
      </c>
      <c r="D64" s="986">
        <v>13</v>
      </c>
      <c r="E64" s="63" t="s">
        <v>7</v>
      </c>
      <c r="F64" s="64" t="s">
        <v>816</v>
      </c>
      <c r="G64" s="64" t="s">
        <v>84</v>
      </c>
      <c r="H64" s="113" t="s">
        <v>532</v>
      </c>
      <c r="I64" s="302">
        <v>2014</v>
      </c>
      <c r="J64" s="619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302"/>
      <c r="V64" s="65"/>
      <c r="W64" s="65"/>
      <c r="X64" s="65"/>
      <c r="Y64" s="65"/>
      <c r="Z64" s="65"/>
      <c r="AA64" s="65"/>
      <c r="AB64" s="303"/>
      <c r="AC64" s="620"/>
      <c r="AD64" s="568"/>
      <c r="AE64" s="65"/>
      <c r="AF64" s="302"/>
      <c r="AG64" s="302"/>
      <c r="AH64" s="302"/>
      <c r="AI64" s="302"/>
      <c r="AJ64" s="65"/>
      <c r="AK64" s="304"/>
      <c r="AL64" s="304"/>
      <c r="AM64" s="65"/>
      <c r="AN64" s="65"/>
      <c r="AO64" s="65"/>
      <c r="AP64" s="65"/>
      <c r="AQ64" s="65"/>
      <c r="AR64" s="65"/>
      <c r="AS64" s="568"/>
      <c r="AT64" s="65"/>
      <c r="AU64" s="65"/>
      <c r="AV64" s="65"/>
      <c r="AW64" s="65"/>
      <c r="AX64" s="302"/>
      <c r="AY64" s="302"/>
      <c r="AZ64" s="302"/>
      <c r="BA64" s="302"/>
      <c r="BB64" s="619"/>
      <c r="BC64" s="65"/>
      <c r="BD64" s="65"/>
      <c r="BE64" s="65"/>
      <c r="BF64" s="620"/>
      <c r="BG64" s="1561">
        <f t="shared" si="11"/>
        <v>0</v>
      </c>
      <c r="BH64" s="1009">
        <f t="shared" si="12"/>
        <v>0</v>
      </c>
      <c r="BK64" s="64" t="s">
        <v>816</v>
      </c>
      <c r="BL64" s="64" t="s">
        <v>84</v>
      </c>
      <c r="BM64" s="113" t="s">
        <v>532</v>
      </c>
      <c r="BN64" s="302">
        <v>2014</v>
      </c>
    </row>
    <row r="65" spans="3:66" ht="16.5" hidden="1" customHeight="1" thickBot="1" x14ac:dyDescent="0.3">
      <c r="C65" s="970" t="s">
        <v>253</v>
      </c>
      <c r="D65" s="986">
        <v>14</v>
      </c>
      <c r="E65" s="63" t="s">
        <v>7</v>
      </c>
      <c r="F65" s="64" t="s">
        <v>758</v>
      </c>
      <c r="G65" s="64" t="s">
        <v>817</v>
      </c>
      <c r="H65" s="113" t="s">
        <v>532</v>
      </c>
      <c r="I65" s="302">
        <v>2014</v>
      </c>
      <c r="J65" s="619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302"/>
      <c r="V65" s="65"/>
      <c r="W65" s="65"/>
      <c r="X65" s="65"/>
      <c r="Y65" s="65"/>
      <c r="Z65" s="65"/>
      <c r="AA65" s="65"/>
      <c r="AB65" s="303"/>
      <c r="AC65" s="620"/>
      <c r="AD65" s="568"/>
      <c r="AE65" s="65"/>
      <c r="AF65" s="302"/>
      <c r="AG65" s="302"/>
      <c r="AH65" s="302"/>
      <c r="AI65" s="302"/>
      <c r="AJ65" s="65"/>
      <c r="AK65" s="304"/>
      <c r="AL65" s="304"/>
      <c r="AM65" s="65"/>
      <c r="AN65" s="65"/>
      <c r="AO65" s="65"/>
      <c r="AP65" s="65"/>
      <c r="AQ65" s="65"/>
      <c r="AR65" s="65"/>
      <c r="AS65" s="568"/>
      <c r="AT65" s="65"/>
      <c r="AU65" s="65"/>
      <c r="AV65" s="65"/>
      <c r="AW65" s="65"/>
      <c r="AX65" s="302"/>
      <c r="AY65" s="302"/>
      <c r="AZ65" s="302"/>
      <c r="BA65" s="302"/>
      <c r="BB65" s="619"/>
      <c r="BC65" s="65"/>
      <c r="BD65" s="65"/>
      <c r="BE65" s="65"/>
      <c r="BF65" s="620"/>
      <c r="BG65" s="1561">
        <f t="shared" si="11"/>
        <v>0</v>
      </c>
      <c r="BH65" s="1009">
        <f t="shared" si="12"/>
        <v>0</v>
      </c>
      <c r="BK65" s="64" t="s">
        <v>758</v>
      </c>
      <c r="BL65" s="64" t="s">
        <v>817</v>
      </c>
      <c r="BM65" s="113" t="s">
        <v>532</v>
      </c>
      <c r="BN65" s="302">
        <v>2014</v>
      </c>
    </row>
    <row r="66" spans="3:66" ht="16.5" hidden="1" customHeight="1" thickBot="1" x14ac:dyDescent="0.3">
      <c r="C66" s="970" t="s">
        <v>254</v>
      </c>
      <c r="D66" s="986">
        <v>15</v>
      </c>
      <c r="E66" s="63" t="s">
        <v>7</v>
      </c>
      <c r="F66" s="64" t="s">
        <v>761</v>
      </c>
      <c r="G66" s="64" t="s">
        <v>74</v>
      </c>
      <c r="H66" s="113" t="s">
        <v>532</v>
      </c>
      <c r="I66" s="302">
        <v>2014</v>
      </c>
      <c r="J66" s="619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302"/>
      <c r="V66" s="65"/>
      <c r="W66" s="65"/>
      <c r="X66" s="65"/>
      <c r="Y66" s="65"/>
      <c r="Z66" s="65"/>
      <c r="AA66" s="65"/>
      <c r="AB66" s="303"/>
      <c r="AC66" s="620"/>
      <c r="AD66" s="568"/>
      <c r="AE66" s="65"/>
      <c r="AF66" s="302"/>
      <c r="AG66" s="302"/>
      <c r="AH66" s="302"/>
      <c r="AI66" s="302"/>
      <c r="AJ66" s="65"/>
      <c r="AK66" s="304"/>
      <c r="AL66" s="304"/>
      <c r="AM66" s="65"/>
      <c r="AN66" s="65"/>
      <c r="AO66" s="65"/>
      <c r="AP66" s="65"/>
      <c r="AQ66" s="65"/>
      <c r="AR66" s="65"/>
      <c r="AS66" s="568"/>
      <c r="AT66" s="65"/>
      <c r="AU66" s="65"/>
      <c r="AV66" s="65"/>
      <c r="AW66" s="65"/>
      <c r="AX66" s="302"/>
      <c r="AY66" s="302"/>
      <c r="AZ66" s="302"/>
      <c r="BA66" s="302"/>
      <c r="BB66" s="619"/>
      <c r="BC66" s="65"/>
      <c r="BD66" s="65"/>
      <c r="BE66" s="65"/>
      <c r="BF66" s="620"/>
      <c r="BG66" s="1561">
        <f t="shared" si="11"/>
        <v>0</v>
      </c>
      <c r="BH66" s="1009">
        <f t="shared" si="12"/>
        <v>0</v>
      </c>
      <c r="BI66" s="143"/>
      <c r="BK66" s="64" t="s">
        <v>761</v>
      </c>
      <c r="BL66" s="64" t="s">
        <v>74</v>
      </c>
      <c r="BM66" s="113" t="s">
        <v>532</v>
      </c>
      <c r="BN66" s="302">
        <v>2014</v>
      </c>
    </row>
    <row r="67" spans="3:66" ht="19.5" customHeight="1" thickBot="1" x14ac:dyDescent="0.3">
      <c r="C67" s="970" t="s">
        <v>255</v>
      </c>
      <c r="D67" s="987">
        <v>16</v>
      </c>
      <c r="E67" s="452" t="s">
        <v>7</v>
      </c>
      <c r="F67" s="453" t="s">
        <v>760</v>
      </c>
      <c r="G67" s="453" t="s">
        <v>162</v>
      </c>
      <c r="H67" s="832" t="s">
        <v>532</v>
      </c>
      <c r="I67" s="455">
        <v>2015</v>
      </c>
      <c r="J67" s="623"/>
      <c r="K67" s="454"/>
      <c r="L67" s="454"/>
      <c r="M67" s="454"/>
      <c r="N67" s="454"/>
      <c r="O67" s="454"/>
      <c r="P67" s="454"/>
      <c r="Q67" s="454"/>
      <c r="R67" s="454"/>
      <c r="S67" s="454"/>
      <c r="T67" s="454"/>
      <c r="U67" s="455"/>
      <c r="V67" s="454"/>
      <c r="W67" s="454"/>
      <c r="X67" s="454"/>
      <c r="Y67" s="454"/>
      <c r="Z67" s="454"/>
      <c r="AA67" s="454"/>
      <c r="AB67" s="456"/>
      <c r="AC67" s="624"/>
      <c r="AD67" s="570"/>
      <c r="AE67" s="454"/>
      <c r="AF67" s="455"/>
      <c r="AG67" s="455"/>
      <c r="AH67" s="455"/>
      <c r="AI67" s="455"/>
      <c r="AJ67" s="454"/>
      <c r="AK67" s="454"/>
      <c r="AL67" s="454"/>
      <c r="AM67" s="454"/>
      <c r="AN67" s="454"/>
      <c r="AO67" s="454"/>
      <c r="AP67" s="454"/>
      <c r="AQ67" s="454"/>
      <c r="AR67" s="454"/>
      <c r="AS67" s="570"/>
      <c r="AT67" s="454"/>
      <c r="AU67" s="454"/>
      <c r="AV67" s="454"/>
      <c r="AW67" s="454"/>
      <c r="AX67" s="835"/>
      <c r="AY67" s="835"/>
      <c r="AZ67" s="835"/>
      <c r="BA67" s="835"/>
      <c r="BB67" s="836"/>
      <c r="BC67" s="837"/>
      <c r="BD67" s="837"/>
      <c r="BE67" s="837"/>
      <c r="BF67" s="838"/>
      <c r="BG67" s="456">
        <f t="shared" si="11"/>
        <v>0</v>
      </c>
      <c r="BH67" s="1010">
        <f t="shared" si="12"/>
        <v>0</v>
      </c>
      <c r="BI67" s="1594">
        <f>SUM(BH52:BH67)</f>
        <v>11</v>
      </c>
      <c r="BJ67" s="774">
        <f>SUM(BG52:BG67)</f>
        <v>358</v>
      </c>
      <c r="BK67" s="453" t="s">
        <v>760</v>
      </c>
      <c r="BL67" s="453" t="s">
        <v>162</v>
      </c>
      <c r="BM67" s="832" t="s">
        <v>532</v>
      </c>
      <c r="BN67" s="455">
        <v>2015</v>
      </c>
    </row>
    <row r="68" spans="3:66" ht="18.75" customHeight="1" thickBot="1" x14ac:dyDescent="0.3">
      <c r="C68" s="970" t="s">
        <v>256</v>
      </c>
      <c r="D68" s="1011">
        <v>1</v>
      </c>
      <c r="E68" s="448" t="s">
        <v>38</v>
      </c>
      <c r="F68" s="116" t="s">
        <v>610</v>
      </c>
      <c r="G68" s="116" t="s">
        <v>611</v>
      </c>
      <c r="H68" s="117" t="s">
        <v>532</v>
      </c>
      <c r="I68" s="449">
        <v>2014</v>
      </c>
      <c r="J68" s="625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449"/>
      <c r="V68" s="117"/>
      <c r="W68" s="117"/>
      <c r="X68" s="117"/>
      <c r="Y68" s="117"/>
      <c r="Z68" s="117"/>
      <c r="AA68" s="117"/>
      <c r="AB68" s="450"/>
      <c r="AC68" s="626"/>
      <c r="AD68" s="571"/>
      <c r="AE68" s="81"/>
      <c r="AF68" s="306"/>
      <c r="AG68" s="306"/>
      <c r="AH68" s="306"/>
      <c r="AI68" s="306"/>
      <c r="AJ68" s="81"/>
      <c r="AK68" s="307"/>
      <c r="AL68" s="307"/>
      <c r="AM68" s="81"/>
      <c r="AN68" s="81"/>
      <c r="AO68" s="81"/>
      <c r="AP68" s="81"/>
      <c r="AQ68" s="81"/>
      <c r="AR68" s="81"/>
      <c r="AS68" s="588"/>
      <c r="AT68" s="81"/>
      <c r="AU68" s="81"/>
      <c r="AV68" s="81"/>
      <c r="AW68" s="81"/>
      <c r="AX68" s="306"/>
      <c r="AY68" s="306"/>
      <c r="AZ68" s="306"/>
      <c r="BA68" s="306"/>
      <c r="BB68" s="641"/>
      <c r="BC68" s="81"/>
      <c r="BD68" s="81"/>
      <c r="BE68" s="81"/>
      <c r="BF68" s="660"/>
      <c r="BG68" s="1562">
        <f t="shared" ref="BG68" si="13">SUM(J68:BF68)</f>
        <v>0</v>
      </c>
      <c r="BH68" s="1012">
        <f t="shared" ref="BH68" si="14">COUNTA(J68:BF68)</f>
        <v>0</v>
      </c>
      <c r="BI68" s="1104"/>
      <c r="BJ68" s="288"/>
      <c r="BK68" s="448" t="s">
        <v>610</v>
      </c>
      <c r="BL68" s="116" t="s">
        <v>611</v>
      </c>
      <c r="BM68" s="117" t="s">
        <v>532</v>
      </c>
      <c r="BN68" s="626">
        <v>2014</v>
      </c>
    </row>
    <row r="69" spans="3:66" ht="16.5" hidden="1" customHeight="1" thickBot="1" x14ac:dyDescent="0.3">
      <c r="C69" s="970" t="s">
        <v>257</v>
      </c>
      <c r="D69" s="1013">
        <v>2</v>
      </c>
      <c r="E69" s="69" t="s">
        <v>38</v>
      </c>
      <c r="F69" s="70" t="s">
        <v>612</v>
      </c>
      <c r="G69" s="70" t="s">
        <v>74</v>
      </c>
      <c r="H69" s="71" t="s">
        <v>532</v>
      </c>
      <c r="I69" s="308">
        <v>2017</v>
      </c>
      <c r="J69" s="627"/>
      <c r="K69" s="71"/>
      <c r="L69" s="71"/>
      <c r="M69" s="102"/>
      <c r="N69" s="102"/>
      <c r="O69" s="71"/>
      <c r="P69" s="71"/>
      <c r="Q69" s="71"/>
      <c r="R69" s="71"/>
      <c r="S69" s="71"/>
      <c r="T69" s="71"/>
      <c r="U69" s="308"/>
      <c r="V69" s="71"/>
      <c r="W69" s="71"/>
      <c r="X69" s="71"/>
      <c r="Y69" s="71"/>
      <c r="Z69" s="71"/>
      <c r="AA69" s="71"/>
      <c r="AB69" s="309"/>
      <c r="AC69" s="628"/>
      <c r="AD69" s="572"/>
      <c r="AE69" s="71"/>
      <c r="AF69" s="308"/>
      <c r="AG69" s="308"/>
      <c r="AH69" s="308"/>
      <c r="AI69" s="308"/>
      <c r="AJ69" s="71"/>
      <c r="AK69" s="105"/>
      <c r="AL69" s="105"/>
      <c r="AM69" s="71"/>
      <c r="AN69" s="71"/>
      <c r="AO69" s="71"/>
      <c r="AP69" s="71"/>
      <c r="AQ69" s="71"/>
      <c r="AR69" s="71"/>
      <c r="AS69" s="572"/>
      <c r="AT69" s="71"/>
      <c r="AU69" s="71"/>
      <c r="AV69" s="71"/>
      <c r="AW69" s="71"/>
      <c r="AX69" s="308"/>
      <c r="AY69" s="308"/>
      <c r="AZ69" s="308"/>
      <c r="BA69" s="308"/>
      <c r="BB69" s="627"/>
      <c r="BC69" s="71"/>
      <c r="BD69" s="71"/>
      <c r="BE69" s="71"/>
      <c r="BF69" s="628"/>
      <c r="BG69" s="1563">
        <f>SUM(J69:BF69)</f>
        <v>0</v>
      </c>
      <c r="BH69" s="1014">
        <f>COUNTA(J69:BF69)</f>
        <v>0</v>
      </c>
      <c r="BI69" s="143"/>
      <c r="BK69" s="69" t="s">
        <v>612</v>
      </c>
      <c r="BL69" s="70" t="s">
        <v>74</v>
      </c>
      <c r="BM69" s="71" t="s">
        <v>532</v>
      </c>
      <c r="BN69" s="628">
        <v>2017</v>
      </c>
    </row>
    <row r="70" spans="3:66" ht="16.5" hidden="1" customHeight="1" thickBot="1" x14ac:dyDescent="0.3">
      <c r="C70" s="970" t="s">
        <v>258</v>
      </c>
      <c r="D70" s="1013">
        <v>3</v>
      </c>
      <c r="E70" s="69" t="s">
        <v>38</v>
      </c>
      <c r="F70" s="70" t="s">
        <v>613</v>
      </c>
      <c r="G70" s="70" t="s">
        <v>375</v>
      </c>
      <c r="H70" s="71" t="s">
        <v>532</v>
      </c>
      <c r="I70" s="308">
        <v>2015</v>
      </c>
      <c r="J70" s="627"/>
      <c r="K70" s="71"/>
      <c r="L70" s="71"/>
      <c r="M70" s="102"/>
      <c r="N70" s="102"/>
      <c r="O70" s="71"/>
      <c r="P70" s="71"/>
      <c r="Q70" s="71"/>
      <c r="R70" s="71"/>
      <c r="S70" s="71"/>
      <c r="T70" s="71"/>
      <c r="U70" s="308"/>
      <c r="V70" s="71"/>
      <c r="W70" s="71"/>
      <c r="X70" s="71"/>
      <c r="Y70" s="71"/>
      <c r="Z70" s="71"/>
      <c r="AA70" s="71"/>
      <c r="AB70" s="309"/>
      <c r="AC70" s="628"/>
      <c r="AD70" s="572"/>
      <c r="AE70" s="71"/>
      <c r="AF70" s="308"/>
      <c r="AG70" s="308"/>
      <c r="AH70" s="308"/>
      <c r="AI70" s="308"/>
      <c r="AJ70" s="71"/>
      <c r="AK70" s="105"/>
      <c r="AL70" s="105"/>
      <c r="AM70" s="71"/>
      <c r="AN70" s="71"/>
      <c r="AO70" s="71"/>
      <c r="AP70" s="71"/>
      <c r="AQ70" s="71"/>
      <c r="AR70" s="71"/>
      <c r="AS70" s="572"/>
      <c r="AT70" s="71"/>
      <c r="AU70" s="71"/>
      <c r="AV70" s="71"/>
      <c r="AW70" s="71"/>
      <c r="AX70" s="308"/>
      <c r="AY70" s="308"/>
      <c r="AZ70" s="308"/>
      <c r="BA70" s="308"/>
      <c r="BB70" s="627"/>
      <c r="BC70" s="71"/>
      <c r="BD70" s="71"/>
      <c r="BE70" s="71"/>
      <c r="BF70" s="628"/>
      <c r="BG70" s="1563">
        <f>SUM(J70:BF70)</f>
        <v>0</v>
      </c>
      <c r="BH70" s="1014">
        <f t="shared" ref="BH70:BH71" si="15">COUNTA(J70:BF70)</f>
        <v>0</v>
      </c>
      <c r="BK70" s="69" t="s">
        <v>613</v>
      </c>
      <c r="BL70" s="70" t="s">
        <v>375</v>
      </c>
      <c r="BM70" s="71" t="s">
        <v>532</v>
      </c>
      <c r="BN70" s="628">
        <v>2015</v>
      </c>
    </row>
    <row r="71" spans="3:66" ht="16.5" customHeight="1" thickBot="1" x14ac:dyDescent="0.3">
      <c r="C71" s="970" t="s">
        <v>259</v>
      </c>
      <c r="D71" s="1013">
        <v>4</v>
      </c>
      <c r="E71" s="103" t="s">
        <v>38</v>
      </c>
      <c r="F71" s="104" t="s">
        <v>614</v>
      </c>
      <c r="G71" s="104" t="s">
        <v>615</v>
      </c>
      <c r="H71" s="105" t="s">
        <v>532</v>
      </c>
      <c r="I71" s="311">
        <v>2015</v>
      </c>
      <c r="J71" s="629"/>
      <c r="K71" s="105"/>
      <c r="L71" s="105"/>
      <c r="M71" s="310"/>
      <c r="N71" s="310"/>
      <c r="O71" s="105"/>
      <c r="P71" s="105"/>
      <c r="Q71" s="105"/>
      <c r="R71" s="105"/>
      <c r="S71" s="105"/>
      <c r="T71" s="105"/>
      <c r="U71" s="311"/>
      <c r="V71" s="105"/>
      <c r="W71" s="105"/>
      <c r="X71" s="105"/>
      <c r="Y71" s="105"/>
      <c r="Z71" s="105"/>
      <c r="AA71" s="105"/>
      <c r="AB71" s="312"/>
      <c r="AC71" s="630"/>
      <c r="AD71" s="573"/>
      <c r="AE71" s="105"/>
      <c r="AF71" s="311"/>
      <c r="AG71" s="311"/>
      <c r="AH71" s="311"/>
      <c r="AI71" s="311"/>
      <c r="AJ71" s="105"/>
      <c r="AK71" s="105"/>
      <c r="AL71" s="105"/>
      <c r="AM71" s="105"/>
      <c r="AN71" s="105"/>
      <c r="AO71" s="105"/>
      <c r="AP71" s="105"/>
      <c r="AQ71" s="105"/>
      <c r="AR71" s="105"/>
      <c r="AS71" s="573"/>
      <c r="AT71" s="105"/>
      <c r="AU71" s="105"/>
      <c r="AV71" s="105"/>
      <c r="AW71" s="105"/>
      <c r="AX71" s="311"/>
      <c r="AY71" s="311"/>
      <c r="AZ71" s="311"/>
      <c r="BA71" s="311"/>
      <c r="BB71" s="629"/>
      <c r="BC71" s="105"/>
      <c r="BD71" s="105"/>
      <c r="BE71" s="105"/>
      <c r="BF71" s="630"/>
      <c r="BG71" s="1563">
        <f t="shared" ref="BG71" si="16">SUM(J71:BF71)</f>
        <v>0</v>
      </c>
      <c r="BH71" s="1015">
        <f t="shared" si="15"/>
        <v>0</v>
      </c>
      <c r="BI71" s="1108">
        <f>SUM(BH68:BH71)</f>
        <v>0</v>
      </c>
      <c r="BJ71" s="775">
        <f>SUM(BG68:BG71)</f>
        <v>0</v>
      </c>
      <c r="BK71" s="69" t="s">
        <v>614</v>
      </c>
      <c r="BL71" s="70" t="s">
        <v>615</v>
      </c>
      <c r="BM71" s="71" t="s">
        <v>532</v>
      </c>
      <c r="BN71" s="628">
        <v>2015</v>
      </c>
    </row>
    <row r="72" spans="3:66" ht="18" customHeight="1" thickBot="1" x14ac:dyDescent="0.3">
      <c r="C72" s="970" t="s">
        <v>260</v>
      </c>
      <c r="D72" s="968">
        <v>1</v>
      </c>
      <c r="E72" s="1409" t="s">
        <v>519</v>
      </c>
      <c r="F72" s="1378" t="s">
        <v>856</v>
      </c>
      <c r="G72" s="1378" t="s">
        <v>83</v>
      </c>
      <c r="H72" s="370" t="s">
        <v>531</v>
      </c>
      <c r="I72" s="1410">
        <v>2009</v>
      </c>
      <c r="J72" s="631"/>
      <c r="K72" s="370"/>
      <c r="L72" s="369"/>
      <c r="M72" s="369"/>
      <c r="N72" s="369"/>
      <c r="O72" s="369"/>
      <c r="P72" s="369"/>
      <c r="Q72" s="370"/>
      <c r="R72" s="369"/>
      <c r="S72" s="369"/>
      <c r="T72" s="370"/>
      <c r="U72" s="369"/>
      <c r="V72" s="369"/>
      <c r="W72" s="369"/>
      <c r="X72" s="369"/>
      <c r="Y72" s="369"/>
      <c r="Z72" s="369"/>
      <c r="AA72" s="370"/>
      <c r="AB72" s="369"/>
      <c r="AC72" s="632"/>
      <c r="AD72" s="574"/>
      <c r="AE72" s="369"/>
      <c r="AF72" s="369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829"/>
      <c r="AT72" s="370"/>
      <c r="AU72" s="370"/>
      <c r="AV72" s="370"/>
      <c r="AW72" s="370"/>
      <c r="AX72" s="370"/>
      <c r="AY72" s="370"/>
      <c r="AZ72" s="370"/>
      <c r="BA72" s="743"/>
      <c r="BB72" s="1382">
        <v>10</v>
      </c>
      <c r="BC72" s="1384">
        <v>10</v>
      </c>
      <c r="BD72" s="1384"/>
      <c r="BE72" s="370"/>
      <c r="BF72" s="746"/>
      <c r="BG72" s="1551">
        <f t="shared" ref="BG72:BG78" si="17">SUM(J72:BF72)</f>
        <v>20</v>
      </c>
      <c r="BH72" s="969">
        <f t="shared" ref="BH72:BH78" si="18">COUNTA(J72:BF72)</f>
        <v>2</v>
      </c>
      <c r="BK72" s="1378" t="s">
        <v>856</v>
      </c>
      <c r="BL72" s="1378" t="s">
        <v>83</v>
      </c>
      <c r="BM72" s="370" t="s">
        <v>531</v>
      </c>
      <c r="BN72" s="1410">
        <v>2009</v>
      </c>
    </row>
    <row r="73" spans="3:66" ht="16.5" hidden="1" customHeight="1" thickBot="1" x14ac:dyDescent="0.3">
      <c r="C73" s="970" t="s">
        <v>261</v>
      </c>
      <c r="D73" s="971">
        <v>2</v>
      </c>
      <c r="E73" s="280" t="s">
        <v>519</v>
      </c>
      <c r="F73" s="52" t="s">
        <v>520</v>
      </c>
      <c r="G73" s="52" t="s">
        <v>521</v>
      </c>
      <c r="H73" s="53" t="s">
        <v>531</v>
      </c>
      <c r="I73" s="551">
        <v>2011</v>
      </c>
      <c r="J73" s="601"/>
      <c r="K73" s="53"/>
      <c r="L73" s="52"/>
      <c r="M73" s="52"/>
      <c r="N73" s="52"/>
      <c r="O73" s="52"/>
      <c r="P73" s="52"/>
      <c r="Q73" s="53"/>
      <c r="R73" s="52"/>
      <c r="S73" s="52"/>
      <c r="T73" s="53"/>
      <c r="U73" s="52"/>
      <c r="V73" s="52"/>
      <c r="W73" s="52"/>
      <c r="X73" s="52"/>
      <c r="Y73" s="52"/>
      <c r="Z73" s="52"/>
      <c r="AA73" s="53"/>
      <c r="AB73" s="52"/>
      <c r="AC73" s="634"/>
      <c r="AD73" s="576"/>
      <c r="AE73" s="52"/>
      <c r="AF73" s="52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60"/>
      <c r="AT73" s="53"/>
      <c r="AU73" s="53"/>
      <c r="AV73" s="53"/>
      <c r="AW73" s="53"/>
      <c r="AX73" s="53"/>
      <c r="AY73" s="53"/>
      <c r="AZ73" s="53"/>
      <c r="BA73" s="286"/>
      <c r="BB73" s="601"/>
      <c r="BC73" s="53"/>
      <c r="BD73" s="53"/>
      <c r="BE73" s="53"/>
      <c r="BF73" s="602"/>
      <c r="BG73" s="1552">
        <f t="shared" si="17"/>
        <v>0</v>
      </c>
      <c r="BH73" s="972">
        <f t="shared" si="18"/>
        <v>0</v>
      </c>
      <c r="BK73" s="52" t="s">
        <v>520</v>
      </c>
      <c r="BL73" s="52" t="s">
        <v>521</v>
      </c>
      <c r="BM73" s="53" t="s">
        <v>531</v>
      </c>
      <c r="BN73" s="551">
        <v>2011</v>
      </c>
    </row>
    <row r="74" spans="3:66" ht="16.5" hidden="1" customHeight="1" thickBot="1" x14ac:dyDescent="0.3">
      <c r="C74" s="970" t="s">
        <v>262</v>
      </c>
      <c r="D74" s="1016">
        <v>3</v>
      </c>
      <c r="E74" s="280" t="s">
        <v>519</v>
      </c>
      <c r="F74" s="52" t="s">
        <v>524</v>
      </c>
      <c r="G74" s="52" t="s">
        <v>525</v>
      </c>
      <c r="H74" s="53" t="s">
        <v>531</v>
      </c>
      <c r="I74" s="551">
        <v>2012</v>
      </c>
      <c r="J74" s="601"/>
      <c r="K74" s="53"/>
      <c r="L74" s="52"/>
      <c r="M74" s="52"/>
      <c r="N74" s="52"/>
      <c r="O74" s="52"/>
      <c r="P74" s="52"/>
      <c r="Q74" s="53"/>
      <c r="R74" s="52"/>
      <c r="S74" s="52"/>
      <c r="T74" s="53"/>
      <c r="U74" s="52"/>
      <c r="V74" s="52"/>
      <c r="W74" s="52"/>
      <c r="X74" s="52"/>
      <c r="Y74" s="52"/>
      <c r="Z74" s="52"/>
      <c r="AA74" s="53"/>
      <c r="AB74" s="52"/>
      <c r="AC74" s="634"/>
      <c r="AD74" s="576"/>
      <c r="AE74" s="52"/>
      <c r="AF74" s="52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60"/>
      <c r="AT74" s="53"/>
      <c r="AU74" s="53"/>
      <c r="AV74" s="53"/>
      <c r="AW74" s="53"/>
      <c r="AX74" s="53"/>
      <c r="AY74" s="53"/>
      <c r="AZ74" s="53"/>
      <c r="BA74" s="286"/>
      <c r="BB74" s="601"/>
      <c r="BC74" s="53"/>
      <c r="BD74" s="53"/>
      <c r="BE74" s="53"/>
      <c r="BF74" s="602"/>
      <c r="BG74" s="1552">
        <f t="shared" si="17"/>
        <v>0</v>
      </c>
      <c r="BH74" s="972">
        <f t="shared" si="18"/>
        <v>0</v>
      </c>
      <c r="BI74" s="142"/>
      <c r="BJ74" s="477"/>
      <c r="BK74" s="52" t="s">
        <v>524</v>
      </c>
      <c r="BL74" s="52" t="s">
        <v>525</v>
      </c>
      <c r="BM74" s="53" t="s">
        <v>531</v>
      </c>
      <c r="BN74" s="551">
        <v>2012</v>
      </c>
    </row>
    <row r="75" spans="3:66" ht="16.5" hidden="1" customHeight="1" thickBot="1" x14ac:dyDescent="0.3">
      <c r="C75" s="970" t="s">
        <v>263</v>
      </c>
      <c r="D75" s="971">
        <v>4</v>
      </c>
      <c r="E75" s="368" t="s">
        <v>519</v>
      </c>
      <c r="F75" s="50" t="s">
        <v>665</v>
      </c>
      <c r="G75" s="50" t="s">
        <v>176</v>
      </c>
      <c r="H75" s="53" t="s">
        <v>531</v>
      </c>
      <c r="I75" s="550">
        <v>2013</v>
      </c>
      <c r="J75" s="603"/>
      <c r="K75" s="51"/>
      <c r="L75" s="50"/>
      <c r="M75" s="50"/>
      <c r="N75" s="50"/>
      <c r="O75" s="50"/>
      <c r="P75" s="50"/>
      <c r="Q75" s="51"/>
      <c r="R75" s="50"/>
      <c r="S75" s="50"/>
      <c r="T75" s="51"/>
      <c r="U75" s="50"/>
      <c r="V75" s="50"/>
      <c r="W75" s="50"/>
      <c r="X75" s="50"/>
      <c r="Y75" s="50"/>
      <c r="Z75" s="50"/>
      <c r="AA75" s="51"/>
      <c r="AB75" s="50"/>
      <c r="AC75" s="633"/>
      <c r="AD75" s="575"/>
      <c r="AE75" s="50"/>
      <c r="AF75" s="50"/>
      <c r="AG75" s="51"/>
      <c r="AH75" s="51"/>
      <c r="AI75" s="51"/>
      <c r="AJ75" s="51"/>
      <c r="AK75" s="51"/>
      <c r="AL75" s="51"/>
      <c r="AM75" s="51"/>
      <c r="AN75" s="51"/>
      <c r="AO75" s="51"/>
      <c r="AP75" s="51"/>
      <c r="AQ75" s="51"/>
      <c r="AR75" s="51"/>
      <c r="AS75" s="559"/>
      <c r="AT75" s="51"/>
      <c r="AU75" s="51"/>
      <c r="AV75" s="51"/>
      <c r="AW75" s="51"/>
      <c r="AX75" s="51"/>
      <c r="AY75" s="51"/>
      <c r="AZ75" s="51"/>
      <c r="BA75" s="287"/>
      <c r="BB75" s="603"/>
      <c r="BC75" s="51"/>
      <c r="BD75" s="51"/>
      <c r="BE75" s="51"/>
      <c r="BF75" s="600"/>
      <c r="BG75" s="1552">
        <f t="shared" si="17"/>
        <v>0</v>
      </c>
      <c r="BH75" s="972">
        <f t="shared" si="18"/>
        <v>0</v>
      </c>
      <c r="BI75" s="142"/>
      <c r="BJ75" s="477"/>
      <c r="BK75" s="50" t="s">
        <v>665</v>
      </c>
      <c r="BL75" s="50" t="s">
        <v>176</v>
      </c>
      <c r="BM75" s="53" t="s">
        <v>531</v>
      </c>
      <c r="BN75" s="550">
        <v>2013</v>
      </c>
    </row>
    <row r="76" spans="3:66" ht="16.5" hidden="1" customHeight="1" thickBot="1" x14ac:dyDescent="0.3">
      <c r="C76" s="970" t="s">
        <v>264</v>
      </c>
      <c r="D76" s="1016">
        <v>5</v>
      </c>
      <c r="E76" s="368" t="s">
        <v>519</v>
      </c>
      <c r="F76" s="50" t="s">
        <v>781</v>
      </c>
      <c r="G76" s="50" t="s">
        <v>176</v>
      </c>
      <c r="H76" s="53" t="s">
        <v>531</v>
      </c>
      <c r="I76" s="550">
        <v>2011</v>
      </c>
      <c r="J76" s="601"/>
      <c r="K76" s="53"/>
      <c r="L76" s="52"/>
      <c r="M76" s="52"/>
      <c r="N76" s="52"/>
      <c r="O76" s="52"/>
      <c r="P76" s="52"/>
      <c r="Q76" s="53"/>
      <c r="R76" s="52"/>
      <c r="S76" s="52"/>
      <c r="T76" s="53"/>
      <c r="U76" s="52"/>
      <c r="V76" s="52"/>
      <c r="W76" s="52"/>
      <c r="X76" s="52"/>
      <c r="Y76" s="52"/>
      <c r="Z76" s="52"/>
      <c r="AA76" s="53"/>
      <c r="AB76" s="52"/>
      <c r="AC76" s="634"/>
      <c r="AD76" s="576"/>
      <c r="AE76" s="52"/>
      <c r="AF76" s="52"/>
      <c r="AG76" s="53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60"/>
      <c r="AT76" s="53"/>
      <c r="AU76" s="53"/>
      <c r="AV76" s="53"/>
      <c r="AW76" s="53"/>
      <c r="AX76" s="53"/>
      <c r="AY76" s="53"/>
      <c r="AZ76" s="53"/>
      <c r="BA76" s="286"/>
      <c r="BB76" s="601"/>
      <c r="BC76" s="53"/>
      <c r="BD76" s="53"/>
      <c r="BE76" s="53"/>
      <c r="BF76" s="602"/>
      <c r="BG76" s="1552">
        <f t="shared" si="17"/>
        <v>0</v>
      </c>
      <c r="BH76" s="972">
        <f t="shared" si="18"/>
        <v>0</v>
      </c>
      <c r="BI76" s="142"/>
      <c r="BJ76" s="477"/>
      <c r="BK76" s="50" t="s">
        <v>781</v>
      </c>
      <c r="BL76" s="50" t="s">
        <v>176</v>
      </c>
      <c r="BM76" s="53" t="s">
        <v>531</v>
      </c>
      <c r="BN76" s="550">
        <v>2011</v>
      </c>
    </row>
    <row r="77" spans="3:66" ht="16.5" hidden="1" customHeight="1" thickBot="1" x14ac:dyDescent="0.3">
      <c r="C77" s="970" t="s">
        <v>265</v>
      </c>
      <c r="D77" s="971">
        <v>6</v>
      </c>
      <c r="E77" s="368" t="s">
        <v>519</v>
      </c>
      <c r="F77" s="50" t="s">
        <v>666</v>
      </c>
      <c r="G77" s="50" t="s">
        <v>189</v>
      </c>
      <c r="H77" s="113" t="s">
        <v>532</v>
      </c>
      <c r="I77" s="550">
        <v>2011</v>
      </c>
      <c r="J77" s="603"/>
      <c r="K77" s="51"/>
      <c r="L77" s="50"/>
      <c r="M77" s="50"/>
      <c r="N77" s="50"/>
      <c r="O77" s="50"/>
      <c r="P77" s="50"/>
      <c r="Q77" s="51"/>
      <c r="R77" s="50"/>
      <c r="S77" s="50"/>
      <c r="T77" s="51"/>
      <c r="U77" s="50"/>
      <c r="V77" s="50"/>
      <c r="W77" s="50"/>
      <c r="X77" s="50"/>
      <c r="Y77" s="50"/>
      <c r="Z77" s="50"/>
      <c r="AA77" s="51"/>
      <c r="AB77" s="50"/>
      <c r="AC77" s="633"/>
      <c r="AD77" s="575"/>
      <c r="AE77" s="50"/>
      <c r="AF77" s="50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59"/>
      <c r="AT77" s="51"/>
      <c r="AU77" s="51"/>
      <c r="AV77" s="51"/>
      <c r="AW77" s="51"/>
      <c r="AX77" s="51"/>
      <c r="AY77" s="51"/>
      <c r="AZ77" s="51"/>
      <c r="BA77" s="287"/>
      <c r="BB77" s="603"/>
      <c r="BC77" s="51"/>
      <c r="BD77" s="51"/>
      <c r="BE77" s="51"/>
      <c r="BF77" s="600"/>
      <c r="BG77" s="1552">
        <f t="shared" si="17"/>
        <v>0</v>
      </c>
      <c r="BH77" s="972">
        <f t="shared" si="18"/>
        <v>0</v>
      </c>
      <c r="BK77" s="50" t="s">
        <v>666</v>
      </c>
      <c r="BL77" s="50" t="s">
        <v>189</v>
      </c>
      <c r="BM77" s="113" t="s">
        <v>532</v>
      </c>
      <c r="BN77" s="550">
        <v>2011</v>
      </c>
    </row>
    <row r="78" spans="3:66" ht="16.5" customHeight="1" thickBot="1" x14ac:dyDescent="0.3">
      <c r="C78" s="970" t="s">
        <v>266</v>
      </c>
      <c r="D78" s="1017">
        <v>7</v>
      </c>
      <c r="E78" s="881" t="s">
        <v>519</v>
      </c>
      <c r="F78" s="882" t="s">
        <v>522</v>
      </c>
      <c r="G78" s="882" t="s">
        <v>523</v>
      </c>
      <c r="H78" s="113" t="s">
        <v>532</v>
      </c>
      <c r="I78" s="883">
        <v>2011</v>
      </c>
      <c r="J78" s="884"/>
      <c r="K78" s="885"/>
      <c r="L78" s="882"/>
      <c r="M78" s="882"/>
      <c r="N78" s="882"/>
      <c r="O78" s="882"/>
      <c r="P78" s="882"/>
      <c r="Q78" s="885"/>
      <c r="R78" s="882"/>
      <c r="S78" s="882"/>
      <c r="T78" s="885"/>
      <c r="U78" s="882"/>
      <c r="V78" s="882"/>
      <c r="W78" s="882"/>
      <c r="X78" s="882"/>
      <c r="Y78" s="882"/>
      <c r="Z78" s="882"/>
      <c r="AA78" s="885"/>
      <c r="AB78" s="882"/>
      <c r="AC78" s="886"/>
      <c r="AD78" s="887"/>
      <c r="AE78" s="882"/>
      <c r="AF78" s="882"/>
      <c r="AG78" s="885"/>
      <c r="AH78" s="885"/>
      <c r="AI78" s="885"/>
      <c r="AJ78" s="885"/>
      <c r="AK78" s="885"/>
      <c r="AL78" s="885"/>
      <c r="AM78" s="885"/>
      <c r="AN78" s="885"/>
      <c r="AO78" s="885"/>
      <c r="AP78" s="885"/>
      <c r="AQ78" s="885"/>
      <c r="AR78" s="885"/>
      <c r="AS78" s="888"/>
      <c r="AT78" s="885"/>
      <c r="AU78" s="885"/>
      <c r="AV78" s="885"/>
      <c r="AW78" s="885"/>
      <c r="AX78" s="885"/>
      <c r="AY78" s="885"/>
      <c r="AZ78" s="885"/>
      <c r="BA78" s="889"/>
      <c r="BB78" s="884"/>
      <c r="BC78" s="885"/>
      <c r="BD78" s="885"/>
      <c r="BE78" s="885"/>
      <c r="BF78" s="890"/>
      <c r="BG78" s="1564">
        <f t="shared" si="17"/>
        <v>0</v>
      </c>
      <c r="BH78" s="974">
        <f t="shared" si="18"/>
        <v>0</v>
      </c>
      <c r="BI78" s="1018">
        <f>SUM(BH72:BH78)</f>
        <v>2</v>
      </c>
      <c r="BJ78" s="1019">
        <f>SUM(BG72:BG78)</f>
        <v>20</v>
      </c>
      <c r="BK78" s="882" t="s">
        <v>522</v>
      </c>
      <c r="BL78" s="882" t="s">
        <v>523</v>
      </c>
      <c r="BM78" s="113" t="s">
        <v>532</v>
      </c>
      <c r="BN78" s="883">
        <v>2011</v>
      </c>
    </row>
    <row r="79" spans="3:66" ht="16.5" customHeight="1" x14ac:dyDescent="0.25">
      <c r="C79" s="970" t="s">
        <v>267</v>
      </c>
      <c r="D79" s="985">
        <v>1</v>
      </c>
      <c r="E79" s="1505" t="s">
        <v>72</v>
      </c>
      <c r="F79" s="1506" t="s">
        <v>78</v>
      </c>
      <c r="G79" s="1506" t="s">
        <v>79</v>
      </c>
      <c r="H79" s="1500" t="s">
        <v>531</v>
      </c>
      <c r="I79" s="1507">
        <v>2013</v>
      </c>
      <c r="J79" s="1508"/>
      <c r="K79" s="1500"/>
      <c r="L79" s="1500">
        <v>125</v>
      </c>
      <c r="M79" s="1500"/>
      <c r="N79" s="1500"/>
      <c r="O79" s="1500"/>
      <c r="P79" s="1500"/>
      <c r="Q79" s="1500"/>
      <c r="R79" s="1500"/>
      <c r="S79" s="1500"/>
      <c r="T79" s="1500"/>
      <c r="U79" s="1507"/>
      <c r="V79" s="1500"/>
      <c r="W79" s="1500"/>
      <c r="X79" s="1500"/>
      <c r="Y79" s="1500"/>
      <c r="Z79" s="1500"/>
      <c r="AA79" s="1500"/>
      <c r="AB79" s="1509"/>
      <c r="AC79" s="1510"/>
      <c r="AD79" s="1511"/>
      <c r="AE79" s="1500"/>
      <c r="AF79" s="1507"/>
      <c r="AG79" s="1507"/>
      <c r="AH79" s="1507"/>
      <c r="AI79" s="1512"/>
      <c r="AJ79" s="1500"/>
      <c r="AK79" s="1500"/>
      <c r="AL79" s="1500"/>
      <c r="AM79" s="1500"/>
      <c r="AN79" s="1500"/>
      <c r="AO79" s="1500"/>
      <c r="AP79" s="1500"/>
      <c r="AQ79" s="1500"/>
      <c r="AR79" s="1500"/>
      <c r="AS79" s="1511"/>
      <c r="AT79" s="1500"/>
      <c r="AU79" s="1500"/>
      <c r="AV79" s="1500"/>
      <c r="AW79" s="1500"/>
      <c r="AX79" s="1507"/>
      <c r="AY79" s="1507"/>
      <c r="AZ79" s="1507"/>
      <c r="BA79" s="1507"/>
      <c r="BB79" s="1508">
        <v>10</v>
      </c>
      <c r="BC79" s="1500">
        <v>10</v>
      </c>
      <c r="BD79" s="1500"/>
      <c r="BE79" s="1500">
        <v>10</v>
      </c>
      <c r="BF79" s="1510"/>
      <c r="BG79" s="1565">
        <f t="shared" ref="BG79:BG111" si="19">SUM(J79:BF79)</f>
        <v>155</v>
      </c>
      <c r="BH79" s="1513">
        <f t="shared" ref="BH79:BH111" si="20">COUNTA(J79:BF79)</f>
        <v>4</v>
      </c>
      <c r="BI79" s="143"/>
      <c r="BK79" s="1506" t="s">
        <v>78</v>
      </c>
      <c r="BL79" s="1506" t="s">
        <v>79</v>
      </c>
      <c r="BM79" s="1500" t="s">
        <v>531</v>
      </c>
      <c r="BN79" s="1507">
        <v>2013</v>
      </c>
    </row>
    <row r="80" spans="3:66" ht="16.5" customHeight="1" x14ac:dyDescent="0.25">
      <c r="C80" s="970" t="s">
        <v>268</v>
      </c>
      <c r="D80" s="986">
        <v>2</v>
      </c>
      <c r="E80" s="1514" t="s">
        <v>72</v>
      </c>
      <c r="F80" s="1515" t="s">
        <v>771</v>
      </c>
      <c r="G80" s="1515" t="s">
        <v>82</v>
      </c>
      <c r="H80" s="1501" t="s">
        <v>531</v>
      </c>
      <c r="I80" s="1516">
        <v>2016</v>
      </c>
      <c r="J80" s="1517">
        <v>75</v>
      </c>
      <c r="K80" s="1518"/>
      <c r="L80" s="1518"/>
      <c r="M80" s="1501"/>
      <c r="N80" s="1501">
        <v>150</v>
      </c>
      <c r="O80" s="1501"/>
      <c r="P80" s="1501"/>
      <c r="Q80" s="1501"/>
      <c r="R80" s="1501"/>
      <c r="S80" s="1501"/>
      <c r="T80" s="1501"/>
      <c r="U80" s="1516"/>
      <c r="V80" s="1501"/>
      <c r="W80" s="1501"/>
      <c r="X80" s="1501"/>
      <c r="Y80" s="1501"/>
      <c r="Z80" s="1501"/>
      <c r="AA80" s="1501"/>
      <c r="AB80" s="1701"/>
      <c r="AC80" s="1522"/>
      <c r="AD80" s="1520"/>
      <c r="AE80" s="1518"/>
      <c r="AF80" s="1519"/>
      <c r="AG80" s="1519"/>
      <c r="AH80" s="1519"/>
      <c r="AI80" s="1518"/>
      <c r="AJ80" s="1518"/>
      <c r="AK80" s="1521"/>
      <c r="AL80" s="1521"/>
      <c r="AM80" s="1518"/>
      <c r="AN80" s="1518"/>
      <c r="AO80" s="1518"/>
      <c r="AP80" s="1518"/>
      <c r="AQ80" s="1518"/>
      <c r="AR80" s="1518"/>
      <c r="AS80" s="1520"/>
      <c r="AT80" s="1518"/>
      <c r="AU80" s="1518"/>
      <c r="AV80" s="1518"/>
      <c r="AW80" s="1518"/>
      <c r="AX80" s="1519"/>
      <c r="AY80" s="1519"/>
      <c r="AZ80" s="1519"/>
      <c r="BA80" s="1519"/>
      <c r="BB80" s="1517"/>
      <c r="BC80" s="1501"/>
      <c r="BD80" s="1501">
        <v>10</v>
      </c>
      <c r="BE80" s="1501">
        <v>10</v>
      </c>
      <c r="BF80" s="1522"/>
      <c r="BG80" s="1566">
        <f t="shared" si="19"/>
        <v>245</v>
      </c>
      <c r="BH80" s="1513">
        <f t="shared" si="20"/>
        <v>4</v>
      </c>
      <c r="BI80" s="143"/>
      <c r="BK80" s="1515" t="s">
        <v>771</v>
      </c>
      <c r="BL80" s="1515" t="s">
        <v>82</v>
      </c>
      <c r="BM80" s="1501" t="s">
        <v>531</v>
      </c>
      <c r="BN80" s="1516">
        <v>2016</v>
      </c>
    </row>
    <row r="81" spans="3:66" ht="16.5" customHeight="1" x14ac:dyDescent="0.25">
      <c r="C81" s="970" t="s">
        <v>939</v>
      </c>
      <c r="D81" s="986">
        <v>3</v>
      </c>
      <c r="E81" s="1523" t="s">
        <v>72</v>
      </c>
      <c r="F81" s="1524" t="s">
        <v>85</v>
      </c>
      <c r="G81" s="1524" t="s">
        <v>84</v>
      </c>
      <c r="H81" s="1502" t="s">
        <v>531</v>
      </c>
      <c r="I81" s="1525">
        <v>2011</v>
      </c>
      <c r="J81" s="1526"/>
      <c r="K81" s="1502"/>
      <c r="L81" s="1502"/>
      <c r="M81" s="1502"/>
      <c r="N81" s="1502"/>
      <c r="O81" s="1502"/>
      <c r="P81" s="1502"/>
      <c r="Q81" s="1502"/>
      <c r="R81" s="1502"/>
      <c r="S81" s="1502"/>
      <c r="T81" s="1502"/>
      <c r="U81" s="1525"/>
      <c r="V81" s="1502"/>
      <c r="W81" s="1502"/>
      <c r="X81" s="1502"/>
      <c r="Y81" s="1502"/>
      <c r="Z81" s="1502"/>
      <c r="AA81" s="1502"/>
      <c r="AB81" s="1527"/>
      <c r="AC81" s="1528"/>
      <c r="AD81" s="1529"/>
      <c r="AE81" s="1502"/>
      <c r="AF81" s="1525"/>
      <c r="AG81" s="1525"/>
      <c r="AH81" s="1525"/>
      <c r="AI81" s="1525"/>
      <c r="AJ81" s="1502"/>
      <c r="AK81" s="1530"/>
      <c r="AL81" s="1530"/>
      <c r="AM81" s="1502"/>
      <c r="AN81" s="1502"/>
      <c r="AO81" s="1502"/>
      <c r="AP81" s="1502"/>
      <c r="AQ81" s="1502"/>
      <c r="AR81" s="1502"/>
      <c r="AS81" s="1529"/>
      <c r="AT81" s="1502"/>
      <c r="AU81" s="1502"/>
      <c r="AV81" s="1502"/>
      <c r="AW81" s="1502"/>
      <c r="AX81" s="1525"/>
      <c r="AY81" s="1525"/>
      <c r="AZ81" s="1525"/>
      <c r="BA81" s="1525"/>
      <c r="BB81" s="1526">
        <v>10</v>
      </c>
      <c r="BC81" s="1502">
        <v>10</v>
      </c>
      <c r="BD81" s="1502">
        <v>10</v>
      </c>
      <c r="BE81" s="1502">
        <v>10</v>
      </c>
      <c r="BF81" s="1528"/>
      <c r="BG81" s="1566">
        <f t="shared" si="19"/>
        <v>40</v>
      </c>
      <c r="BH81" s="1513">
        <f t="shared" si="20"/>
        <v>4</v>
      </c>
      <c r="BI81" s="143"/>
      <c r="BK81" s="1524" t="s">
        <v>85</v>
      </c>
      <c r="BL81" s="1524" t="s">
        <v>84</v>
      </c>
      <c r="BM81" s="1502" t="s">
        <v>531</v>
      </c>
      <c r="BN81" s="1525">
        <v>2011</v>
      </c>
    </row>
    <row r="82" spans="3:66" ht="16.5" customHeight="1" x14ac:dyDescent="0.25">
      <c r="C82" s="970" t="s">
        <v>269</v>
      </c>
      <c r="D82" s="986">
        <v>4</v>
      </c>
      <c r="E82" s="1523" t="s">
        <v>72</v>
      </c>
      <c r="F82" s="1524" t="s">
        <v>86</v>
      </c>
      <c r="G82" s="1524" t="s">
        <v>77</v>
      </c>
      <c r="H82" s="1502" t="s">
        <v>531</v>
      </c>
      <c r="I82" s="1525">
        <v>2011</v>
      </c>
      <c r="J82" s="1526"/>
      <c r="K82" s="1502"/>
      <c r="L82" s="1502"/>
      <c r="M82" s="1502"/>
      <c r="N82" s="1502"/>
      <c r="O82" s="1502"/>
      <c r="P82" s="1502"/>
      <c r="Q82" s="1502"/>
      <c r="R82" s="1502"/>
      <c r="S82" s="1502"/>
      <c r="T82" s="1502"/>
      <c r="U82" s="1525"/>
      <c r="V82" s="1502"/>
      <c r="W82" s="1502"/>
      <c r="X82" s="1502"/>
      <c r="Y82" s="1502"/>
      <c r="Z82" s="1502"/>
      <c r="AA82" s="1502"/>
      <c r="AB82" s="1527"/>
      <c r="AC82" s="1528"/>
      <c r="AD82" s="1529"/>
      <c r="AE82" s="1502"/>
      <c r="AF82" s="1525"/>
      <c r="AG82" s="1525"/>
      <c r="AH82" s="1525"/>
      <c r="AI82" s="1502"/>
      <c r="AJ82" s="1502"/>
      <c r="AK82" s="1530"/>
      <c r="AL82" s="1530"/>
      <c r="AM82" s="1502"/>
      <c r="AN82" s="1502"/>
      <c r="AO82" s="1502"/>
      <c r="AP82" s="1502"/>
      <c r="AQ82" s="1502"/>
      <c r="AR82" s="1502"/>
      <c r="AS82" s="1529"/>
      <c r="AT82" s="1502"/>
      <c r="AU82" s="1502"/>
      <c r="AV82" s="1502"/>
      <c r="AW82" s="1502"/>
      <c r="AX82" s="1525"/>
      <c r="AY82" s="1525"/>
      <c r="AZ82" s="1525"/>
      <c r="BA82" s="1525"/>
      <c r="BB82" s="1526">
        <v>10</v>
      </c>
      <c r="BC82" s="1502">
        <v>10</v>
      </c>
      <c r="BD82" s="1502">
        <v>10</v>
      </c>
      <c r="BE82" s="1502">
        <v>10</v>
      </c>
      <c r="BF82" s="1528"/>
      <c r="BG82" s="1566">
        <f t="shared" si="19"/>
        <v>40</v>
      </c>
      <c r="BH82" s="1513">
        <f t="shared" si="20"/>
        <v>4</v>
      </c>
      <c r="BI82" s="143"/>
      <c r="BK82" s="1524" t="s">
        <v>86</v>
      </c>
      <c r="BL82" s="1524" t="s">
        <v>77</v>
      </c>
      <c r="BM82" s="1502" t="s">
        <v>531</v>
      </c>
      <c r="BN82" s="1525">
        <v>2011</v>
      </c>
    </row>
    <row r="83" spans="3:66" ht="16.5" customHeight="1" x14ac:dyDescent="0.25">
      <c r="C83" s="970" t="s">
        <v>270</v>
      </c>
      <c r="D83" s="986">
        <v>5</v>
      </c>
      <c r="E83" s="1523" t="s">
        <v>72</v>
      </c>
      <c r="F83" s="1524" t="s">
        <v>67</v>
      </c>
      <c r="G83" s="1524" t="s">
        <v>68</v>
      </c>
      <c r="H83" s="1502" t="s">
        <v>531</v>
      </c>
      <c r="I83" s="1525">
        <v>2012</v>
      </c>
      <c r="J83" s="1526"/>
      <c r="K83" s="1502"/>
      <c r="L83" s="1502"/>
      <c r="M83" s="1502"/>
      <c r="N83" s="1502"/>
      <c r="O83" s="1503"/>
      <c r="P83" s="1503"/>
      <c r="Q83" s="1503"/>
      <c r="R83" s="1503"/>
      <c r="S83" s="1503"/>
      <c r="T83" s="1502"/>
      <c r="U83" s="1531"/>
      <c r="V83" s="1503"/>
      <c r="W83" s="1502"/>
      <c r="X83" s="1502"/>
      <c r="Y83" s="1502"/>
      <c r="Z83" s="1502"/>
      <c r="AA83" s="1502"/>
      <c r="AB83" s="1527"/>
      <c r="AC83" s="1528"/>
      <c r="AD83" s="1529"/>
      <c r="AE83" s="1503"/>
      <c r="AF83" s="1531"/>
      <c r="AG83" s="1531"/>
      <c r="AH83" s="1531"/>
      <c r="AI83" s="1525"/>
      <c r="AJ83" s="1503"/>
      <c r="AK83" s="1532"/>
      <c r="AL83" s="1532"/>
      <c r="AM83" s="1503"/>
      <c r="AN83" s="1503"/>
      <c r="AO83" s="1503"/>
      <c r="AP83" s="1503"/>
      <c r="AQ83" s="1503"/>
      <c r="AR83" s="1502"/>
      <c r="AS83" s="1529"/>
      <c r="AT83" s="1502"/>
      <c r="AU83" s="1502"/>
      <c r="AV83" s="1502"/>
      <c r="AW83" s="1502"/>
      <c r="AX83" s="1525"/>
      <c r="AY83" s="1525"/>
      <c r="AZ83" s="1525"/>
      <c r="BA83" s="1525"/>
      <c r="BB83" s="1526">
        <v>10</v>
      </c>
      <c r="BC83" s="1502">
        <v>10</v>
      </c>
      <c r="BD83" s="1502">
        <v>10</v>
      </c>
      <c r="BE83" s="1502">
        <v>10</v>
      </c>
      <c r="BF83" s="1528"/>
      <c r="BG83" s="1566">
        <f t="shared" si="19"/>
        <v>40</v>
      </c>
      <c r="BH83" s="1513">
        <f t="shared" si="20"/>
        <v>4</v>
      </c>
      <c r="BI83" s="143"/>
      <c r="BK83" s="1524" t="s">
        <v>67</v>
      </c>
      <c r="BL83" s="1524" t="s">
        <v>68</v>
      </c>
      <c r="BM83" s="1502" t="s">
        <v>531</v>
      </c>
      <c r="BN83" s="1525">
        <v>2012</v>
      </c>
    </row>
    <row r="84" spans="3:66" ht="16.5" customHeight="1" x14ac:dyDescent="0.25">
      <c r="C84" s="970" t="s">
        <v>271</v>
      </c>
      <c r="D84" s="986">
        <v>6</v>
      </c>
      <c r="E84" s="1523" t="s">
        <v>72</v>
      </c>
      <c r="F84" s="1524" t="s">
        <v>360</v>
      </c>
      <c r="G84" s="1524" t="s">
        <v>361</v>
      </c>
      <c r="H84" s="1502" t="s">
        <v>531</v>
      </c>
      <c r="I84" s="1525">
        <v>2012</v>
      </c>
      <c r="J84" s="1533"/>
      <c r="K84" s="1502"/>
      <c r="L84" s="1502"/>
      <c r="M84" s="1502"/>
      <c r="N84" s="1502"/>
      <c r="O84" s="1502"/>
      <c r="P84" s="1502"/>
      <c r="Q84" s="1502"/>
      <c r="R84" s="1502"/>
      <c r="S84" s="1502"/>
      <c r="T84" s="1502"/>
      <c r="U84" s="1525"/>
      <c r="V84" s="1502"/>
      <c r="W84" s="1502"/>
      <c r="X84" s="1502"/>
      <c r="Y84" s="1502"/>
      <c r="Z84" s="1502"/>
      <c r="AA84" s="1502"/>
      <c r="AB84" s="1527"/>
      <c r="AC84" s="1528"/>
      <c r="AD84" s="1529"/>
      <c r="AE84" s="1502"/>
      <c r="AF84" s="1525"/>
      <c r="AG84" s="1525"/>
      <c r="AH84" s="1525"/>
      <c r="AI84" s="1534"/>
      <c r="AJ84" s="1502"/>
      <c r="AK84" s="1530"/>
      <c r="AL84" s="1530"/>
      <c r="AM84" s="1502"/>
      <c r="AN84" s="1502"/>
      <c r="AO84" s="1502"/>
      <c r="AP84" s="1502"/>
      <c r="AQ84" s="1502"/>
      <c r="AR84" s="1502"/>
      <c r="AS84" s="1529"/>
      <c r="AT84" s="1502"/>
      <c r="AU84" s="1502"/>
      <c r="AV84" s="1502"/>
      <c r="AW84" s="1502"/>
      <c r="AX84" s="1525"/>
      <c r="AY84" s="1525"/>
      <c r="AZ84" s="1525"/>
      <c r="BA84" s="1525"/>
      <c r="BB84" s="1526">
        <v>10</v>
      </c>
      <c r="BC84" s="1502">
        <v>10</v>
      </c>
      <c r="BD84" s="1502">
        <v>10</v>
      </c>
      <c r="BE84" s="1502">
        <v>10</v>
      </c>
      <c r="BF84" s="1528"/>
      <c r="BG84" s="1566">
        <f t="shared" si="19"/>
        <v>40</v>
      </c>
      <c r="BH84" s="1513">
        <f t="shared" si="20"/>
        <v>4</v>
      </c>
      <c r="BI84" s="143"/>
      <c r="BK84" s="1524" t="s">
        <v>360</v>
      </c>
      <c r="BL84" s="1524" t="s">
        <v>361</v>
      </c>
      <c r="BM84" s="1502" t="s">
        <v>531</v>
      </c>
      <c r="BN84" s="1525">
        <v>2012</v>
      </c>
    </row>
    <row r="85" spans="3:66" ht="16.5" customHeight="1" x14ac:dyDescent="0.25">
      <c r="C85" s="970" t="s">
        <v>272</v>
      </c>
      <c r="D85" s="986">
        <v>7</v>
      </c>
      <c r="E85" s="1523" t="s">
        <v>72</v>
      </c>
      <c r="F85" s="1524" t="s">
        <v>182</v>
      </c>
      <c r="G85" s="1524" t="s">
        <v>169</v>
      </c>
      <c r="H85" s="1502" t="s">
        <v>531</v>
      </c>
      <c r="I85" s="1525">
        <v>2009</v>
      </c>
      <c r="J85" s="1526"/>
      <c r="K85" s="1502"/>
      <c r="L85" s="1502"/>
      <c r="M85" s="1502"/>
      <c r="N85" s="1502"/>
      <c r="O85" s="1502"/>
      <c r="P85" s="1502"/>
      <c r="Q85" s="1502"/>
      <c r="R85" s="1502"/>
      <c r="S85" s="1502"/>
      <c r="T85" s="1502"/>
      <c r="U85" s="1525"/>
      <c r="V85" s="1502"/>
      <c r="W85" s="1502"/>
      <c r="X85" s="1502"/>
      <c r="Y85" s="1502"/>
      <c r="Z85" s="1502"/>
      <c r="AA85" s="1502"/>
      <c r="AB85" s="1527"/>
      <c r="AC85" s="1528"/>
      <c r="AD85" s="1529"/>
      <c r="AE85" s="1502"/>
      <c r="AF85" s="1525"/>
      <c r="AG85" s="1525"/>
      <c r="AH85" s="1525"/>
      <c r="AI85" s="1525"/>
      <c r="AJ85" s="1502"/>
      <c r="AK85" s="1530"/>
      <c r="AL85" s="1530"/>
      <c r="AM85" s="1502"/>
      <c r="AN85" s="1502"/>
      <c r="AO85" s="1502"/>
      <c r="AP85" s="1502"/>
      <c r="AQ85" s="1502"/>
      <c r="AR85" s="1502"/>
      <c r="AS85" s="1529"/>
      <c r="AT85" s="1502"/>
      <c r="AU85" s="1502"/>
      <c r="AV85" s="1502"/>
      <c r="AW85" s="1502"/>
      <c r="AX85" s="1525"/>
      <c r="AY85" s="1525"/>
      <c r="AZ85" s="1525"/>
      <c r="BA85" s="1525"/>
      <c r="BB85" s="1526">
        <v>10</v>
      </c>
      <c r="BC85" s="1502">
        <v>10</v>
      </c>
      <c r="BD85" s="1502">
        <v>10</v>
      </c>
      <c r="BE85" s="1502">
        <v>10</v>
      </c>
      <c r="BF85" s="1528"/>
      <c r="BG85" s="1566">
        <f t="shared" si="19"/>
        <v>40</v>
      </c>
      <c r="BH85" s="1513">
        <f t="shared" si="20"/>
        <v>4</v>
      </c>
      <c r="BI85" s="143"/>
      <c r="BK85" s="1524" t="s">
        <v>182</v>
      </c>
      <c r="BL85" s="1524" t="s">
        <v>169</v>
      </c>
      <c r="BM85" s="1502" t="s">
        <v>531</v>
      </c>
      <c r="BN85" s="1525">
        <v>2009</v>
      </c>
    </row>
    <row r="86" spans="3:66" ht="16.5" customHeight="1" x14ac:dyDescent="0.25">
      <c r="C86" s="970" t="s">
        <v>273</v>
      </c>
      <c r="D86" s="986">
        <v>8</v>
      </c>
      <c r="E86" s="1535" t="s">
        <v>72</v>
      </c>
      <c r="F86" s="1536" t="s">
        <v>127</v>
      </c>
      <c r="G86" s="1536" t="s">
        <v>128</v>
      </c>
      <c r="H86" s="1503" t="s">
        <v>531</v>
      </c>
      <c r="I86" s="1531">
        <v>2009</v>
      </c>
      <c r="J86" s="1533"/>
      <c r="K86" s="1503"/>
      <c r="L86" s="1503"/>
      <c r="M86" s="1503"/>
      <c r="N86" s="1503"/>
      <c r="O86" s="1503"/>
      <c r="P86" s="1503"/>
      <c r="Q86" s="1503"/>
      <c r="R86" s="1503"/>
      <c r="S86" s="1503"/>
      <c r="T86" s="1503"/>
      <c r="U86" s="1531"/>
      <c r="V86" s="1503"/>
      <c r="W86" s="1503"/>
      <c r="X86" s="1503"/>
      <c r="Y86" s="1503"/>
      <c r="Z86" s="1503"/>
      <c r="AA86" s="1503"/>
      <c r="AB86" s="1537"/>
      <c r="AC86" s="1538"/>
      <c r="AD86" s="1539"/>
      <c r="AE86" s="1503"/>
      <c r="AF86" s="1531"/>
      <c r="AG86" s="1531"/>
      <c r="AH86" s="1531"/>
      <c r="AI86" s="1531"/>
      <c r="AJ86" s="1503"/>
      <c r="AK86" s="1532"/>
      <c r="AL86" s="1532"/>
      <c r="AM86" s="1503"/>
      <c r="AN86" s="1503"/>
      <c r="AO86" s="1503"/>
      <c r="AP86" s="1503"/>
      <c r="AQ86" s="1503"/>
      <c r="AR86" s="1503"/>
      <c r="AS86" s="1539"/>
      <c r="AT86" s="1503"/>
      <c r="AU86" s="1503"/>
      <c r="AV86" s="1503"/>
      <c r="AW86" s="1503"/>
      <c r="AX86" s="1531"/>
      <c r="AY86" s="1531"/>
      <c r="AZ86" s="1531"/>
      <c r="BA86" s="1531"/>
      <c r="BB86" s="1533">
        <v>10</v>
      </c>
      <c r="BC86" s="1503">
        <v>10</v>
      </c>
      <c r="BD86" s="1503">
        <v>10</v>
      </c>
      <c r="BE86" s="1503">
        <v>10</v>
      </c>
      <c r="BF86" s="1538"/>
      <c r="BG86" s="1566">
        <f t="shared" si="19"/>
        <v>40</v>
      </c>
      <c r="BH86" s="1513">
        <f t="shared" si="20"/>
        <v>4</v>
      </c>
      <c r="BI86" s="143"/>
      <c r="BK86" s="1536" t="s">
        <v>127</v>
      </c>
      <c r="BL86" s="1536" t="s">
        <v>128</v>
      </c>
      <c r="BM86" s="1503" t="s">
        <v>531</v>
      </c>
      <c r="BN86" s="1531">
        <v>2009</v>
      </c>
    </row>
    <row r="87" spans="3:66" ht="16.5" customHeight="1" x14ac:dyDescent="0.25">
      <c r="C87" s="970" t="s">
        <v>274</v>
      </c>
      <c r="D87" s="986">
        <v>9</v>
      </c>
      <c r="E87" s="1523" t="s">
        <v>72</v>
      </c>
      <c r="F87" s="1524" t="s">
        <v>126</v>
      </c>
      <c r="G87" s="1524" t="s">
        <v>545</v>
      </c>
      <c r="H87" s="1502" t="s">
        <v>531</v>
      </c>
      <c r="I87" s="1525">
        <v>2010</v>
      </c>
      <c r="J87" s="1526"/>
      <c r="K87" s="1502"/>
      <c r="L87" s="1502"/>
      <c r="M87" s="1502"/>
      <c r="N87" s="1502"/>
      <c r="O87" s="1502"/>
      <c r="P87" s="1502"/>
      <c r="Q87" s="1502"/>
      <c r="R87" s="1502"/>
      <c r="S87" s="1502"/>
      <c r="T87" s="1502"/>
      <c r="U87" s="1540"/>
      <c r="V87" s="1541"/>
      <c r="W87" s="1504"/>
      <c r="X87" s="1541"/>
      <c r="Y87" s="1541"/>
      <c r="Z87" s="1541"/>
      <c r="AA87" s="1541"/>
      <c r="AB87" s="1542"/>
      <c r="AC87" s="1543"/>
      <c r="AD87" s="1544"/>
      <c r="AE87" s="1541"/>
      <c r="AF87" s="1540"/>
      <c r="AG87" s="1540"/>
      <c r="AH87" s="1540"/>
      <c r="AI87" s="1540"/>
      <c r="AJ87" s="1541"/>
      <c r="AK87" s="1545"/>
      <c r="AL87" s="1545"/>
      <c r="AM87" s="1541"/>
      <c r="AN87" s="1541"/>
      <c r="AO87" s="1541"/>
      <c r="AP87" s="1541"/>
      <c r="AQ87" s="1541"/>
      <c r="AR87" s="1541"/>
      <c r="AS87" s="1544"/>
      <c r="AT87" s="1541"/>
      <c r="AU87" s="1541"/>
      <c r="AV87" s="1541"/>
      <c r="AW87" s="1541"/>
      <c r="AX87" s="1540"/>
      <c r="AY87" s="1540"/>
      <c r="AZ87" s="1534"/>
      <c r="BA87" s="1540"/>
      <c r="BB87" s="1546">
        <v>10</v>
      </c>
      <c r="BC87" s="1504">
        <v>10</v>
      </c>
      <c r="BD87" s="1504">
        <v>10</v>
      </c>
      <c r="BE87" s="1504">
        <v>10</v>
      </c>
      <c r="BF87" s="1543"/>
      <c r="BG87" s="1566">
        <f t="shared" si="19"/>
        <v>40</v>
      </c>
      <c r="BH87" s="1513">
        <f t="shared" si="20"/>
        <v>4</v>
      </c>
      <c r="BI87" s="143"/>
      <c r="BK87" s="1524" t="s">
        <v>126</v>
      </c>
      <c r="BL87" s="1524" t="s">
        <v>545</v>
      </c>
      <c r="BM87" s="1502" t="s">
        <v>531</v>
      </c>
      <c r="BN87" s="1525">
        <v>2010</v>
      </c>
    </row>
    <row r="88" spans="3:66" ht="16.5" customHeight="1" x14ac:dyDescent="0.25">
      <c r="C88" s="970" t="s">
        <v>275</v>
      </c>
      <c r="D88" s="986">
        <v>10</v>
      </c>
      <c r="E88" s="1523" t="s">
        <v>72</v>
      </c>
      <c r="F88" s="1524" t="s">
        <v>126</v>
      </c>
      <c r="G88" s="1524" t="s">
        <v>879</v>
      </c>
      <c r="H88" s="1502" t="s">
        <v>531</v>
      </c>
      <c r="I88" s="1525">
        <v>2014</v>
      </c>
      <c r="J88" s="1533"/>
      <c r="K88" s="1503"/>
      <c r="L88" s="1503"/>
      <c r="M88" s="1503"/>
      <c r="N88" s="1503"/>
      <c r="O88" s="1503"/>
      <c r="P88" s="1503"/>
      <c r="Q88" s="1503"/>
      <c r="R88" s="1503"/>
      <c r="S88" s="1503"/>
      <c r="T88" s="1503"/>
      <c r="U88" s="1531"/>
      <c r="V88" s="1503"/>
      <c r="W88" s="1503"/>
      <c r="X88" s="1503"/>
      <c r="Y88" s="1503"/>
      <c r="Z88" s="1503"/>
      <c r="AA88" s="1503"/>
      <c r="AB88" s="1537"/>
      <c r="AC88" s="1538"/>
      <c r="AD88" s="1539"/>
      <c r="AE88" s="1503"/>
      <c r="AF88" s="1531"/>
      <c r="AG88" s="1531"/>
      <c r="AH88" s="1531"/>
      <c r="AI88" s="1531"/>
      <c r="AJ88" s="1503"/>
      <c r="AK88" s="1532"/>
      <c r="AL88" s="1532"/>
      <c r="AM88" s="1503"/>
      <c r="AN88" s="1503"/>
      <c r="AO88" s="1503"/>
      <c r="AP88" s="1503"/>
      <c r="AQ88" s="1503"/>
      <c r="AR88" s="1503"/>
      <c r="AS88" s="1539"/>
      <c r="AT88" s="1503"/>
      <c r="AU88" s="1503"/>
      <c r="AV88" s="1503"/>
      <c r="AW88" s="1503"/>
      <c r="AX88" s="1531"/>
      <c r="AY88" s="1531"/>
      <c r="AZ88" s="1531"/>
      <c r="BA88" s="1531"/>
      <c r="BB88" s="1526">
        <v>10</v>
      </c>
      <c r="BC88" s="1502">
        <v>10</v>
      </c>
      <c r="BD88" s="1502"/>
      <c r="BE88" s="1502">
        <v>10</v>
      </c>
      <c r="BF88" s="1528"/>
      <c r="BG88" s="1566">
        <f t="shared" si="19"/>
        <v>30</v>
      </c>
      <c r="BH88" s="1513">
        <f t="shared" si="20"/>
        <v>3</v>
      </c>
      <c r="BI88" s="143"/>
      <c r="BK88" s="1524" t="s">
        <v>126</v>
      </c>
      <c r="BL88" s="1524" t="s">
        <v>879</v>
      </c>
      <c r="BM88" s="1502" t="s">
        <v>531</v>
      </c>
      <c r="BN88" s="1525">
        <v>2014</v>
      </c>
    </row>
    <row r="89" spans="3:66" ht="16.5" customHeight="1" x14ac:dyDescent="0.25">
      <c r="C89" s="970" t="s">
        <v>276</v>
      </c>
      <c r="D89" s="986">
        <v>11</v>
      </c>
      <c r="E89" s="1523" t="s">
        <v>72</v>
      </c>
      <c r="F89" s="1524" t="s">
        <v>73</v>
      </c>
      <c r="G89" s="1524" t="s">
        <v>74</v>
      </c>
      <c r="H89" s="1502" t="s">
        <v>531</v>
      </c>
      <c r="I89" s="1525">
        <v>2014</v>
      </c>
      <c r="J89" s="1526"/>
      <c r="K89" s="1502"/>
      <c r="L89" s="1502"/>
      <c r="M89" s="1502"/>
      <c r="N89" s="1502"/>
      <c r="O89" s="1502"/>
      <c r="P89" s="1502"/>
      <c r="Q89" s="1502"/>
      <c r="R89" s="1502"/>
      <c r="S89" s="1502"/>
      <c r="T89" s="1502"/>
      <c r="U89" s="1525"/>
      <c r="V89" s="1502"/>
      <c r="W89" s="1502"/>
      <c r="X89" s="1502"/>
      <c r="Y89" s="1502"/>
      <c r="Z89" s="1502"/>
      <c r="AA89" s="1502"/>
      <c r="AB89" s="1527"/>
      <c r="AC89" s="1528"/>
      <c r="AD89" s="1529"/>
      <c r="AE89" s="1502"/>
      <c r="AF89" s="1525"/>
      <c r="AG89" s="1525"/>
      <c r="AH89" s="1525"/>
      <c r="AI89" s="1502"/>
      <c r="AJ89" s="1504"/>
      <c r="AK89" s="1547"/>
      <c r="AL89" s="1547"/>
      <c r="AM89" s="1504"/>
      <c r="AN89" s="1504"/>
      <c r="AO89" s="1504"/>
      <c r="AP89" s="1504"/>
      <c r="AQ89" s="1504"/>
      <c r="AR89" s="1504"/>
      <c r="AS89" s="1548"/>
      <c r="AT89" s="1504"/>
      <c r="AU89" s="1504"/>
      <c r="AV89" s="1504"/>
      <c r="AW89" s="1504"/>
      <c r="AX89" s="1534"/>
      <c r="AY89" s="1534"/>
      <c r="AZ89" s="1534"/>
      <c r="BA89" s="1534"/>
      <c r="BB89" s="1546">
        <v>10</v>
      </c>
      <c r="BC89" s="1504">
        <v>10</v>
      </c>
      <c r="BD89" s="1504"/>
      <c r="BE89" s="1504"/>
      <c r="BF89" s="1549"/>
      <c r="BG89" s="1566">
        <f t="shared" si="19"/>
        <v>20</v>
      </c>
      <c r="BH89" s="1513">
        <f t="shared" si="20"/>
        <v>2</v>
      </c>
      <c r="BI89" s="143"/>
      <c r="BK89" s="1524" t="s">
        <v>73</v>
      </c>
      <c r="BL89" s="1524" t="s">
        <v>74</v>
      </c>
      <c r="BM89" s="1502" t="s">
        <v>531</v>
      </c>
      <c r="BN89" s="1525">
        <v>2014</v>
      </c>
    </row>
    <row r="90" spans="3:66" ht="16.5" customHeight="1" x14ac:dyDescent="0.25">
      <c r="C90" s="970" t="s">
        <v>277</v>
      </c>
      <c r="D90" s="986">
        <v>12</v>
      </c>
      <c r="E90" s="1535" t="s">
        <v>72</v>
      </c>
      <c r="F90" s="1536" t="s">
        <v>187</v>
      </c>
      <c r="G90" s="1536" t="s">
        <v>128</v>
      </c>
      <c r="H90" s="1503" t="s">
        <v>531</v>
      </c>
      <c r="I90" s="1531">
        <v>2015</v>
      </c>
      <c r="J90" s="1533"/>
      <c r="K90" s="1503"/>
      <c r="L90" s="1503"/>
      <c r="M90" s="1503"/>
      <c r="N90" s="1503"/>
      <c r="O90" s="1503"/>
      <c r="P90" s="1503"/>
      <c r="Q90" s="1503"/>
      <c r="R90" s="1503"/>
      <c r="S90" s="1503"/>
      <c r="T90" s="1503"/>
      <c r="U90" s="1531"/>
      <c r="V90" s="1503"/>
      <c r="W90" s="1503"/>
      <c r="X90" s="1503"/>
      <c r="Y90" s="1503"/>
      <c r="Z90" s="1503"/>
      <c r="AA90" s="1503"/>
      <c r="AB90" s="1537"/>
      <c r="AC90" s="1538"/>
      <c r="AD90" s="1539"/>
      <c r="AE90" s="1503"/>
      <c r="AF90" s="1531"/>
      <c r="AG90" s="1531"/>
      <c r="AH90" s="1531"/>
      <c r="AI90" s="1540"/>
      <c r="AJ90" s="1503"/>
      <c r="AK90" s="1532"/>
      <c r="AL90" s="1532"/>
      <c r="AM90" s="1503"/>
      <c r="AN90" s="1503"/>
      <c r="AO90" s="1503"/>
      <c r="AP90" s="1503"/>
      <c r="AQ90" s="1503"/>
      <c r="AR90" s="1503"/>
      <c r="AS90" s="1539"/>
      <c r="AT90" s="1503"/>
      <c r="AU90" s="1503"/>
      <c r="AV90" s="1503"/>
      <c r="AW90" s="1503"/>
      <c r="AX90" s="1531"/>
      <c r="AY90" s="1531"/>
      <c r="AZ90" s="1531"/>
      <c r="BA90" s="1531"/>
      <c r="BB90" s="1533">
        <v>10</v>
      </c>
      <c r="BC90" s="1503">
        <v>10</v>
      </c>
      <c r="BD90" s="1503"/>
      <c r="BE90" s="1503"/>
      <c r="BF90" s="1538"/>
      <c r="BG90" s="1566">
        <f t="shared" si="19"/>
        <v>20</v>
      </c>
      <c r="BH90" s="1513">
        <f t="shared" si="20"/>
        <v>2</v>
      </c>
      <c r="BI90" s="143"/>
      <c r="BK90" s="1536" t="s">
        <v>187</v>
      </c>
      <c r="BL90" s="1536" t="s">
        <v>128</v>
      </c>
      <c r="BM90" s="1503" t="s">
        <v>531</v>
      </c>
      <c r="BN90" s="1531">
        <v>2015</v>
      </c>
    </row>
    <row r="91" spans="3:66" ht="16.5" customHeight="1" x14ac:dyDescent="0.25">
      <c r="C91" s="970" t="s">
        <v>278</v>
      </c>
      <c r="D91" s="986">
        <v>13</v>
      </c>
      <c r="E91" s="1523" t="s">
        <v>72</v>
      </c>
      <c r="F91" s="1524" t="s">
        <v>183</v>
      </c>
      <c r="G91" s="1524" t="s">
        <v>184</v>
      </c>
      <c r="H91" s="1502" t="s">
        <v>531</v>
      </c>
      <c r="I91" s="1525">
        <v>2010</v>
      </c>
      <c r="J91" s="1533"/>
      <c r="K91" s="1503"/>
      <c r="L91" s="1503"/>
      <c r="M91" s="1503"/>
      <c r="N91" s="1503"/>
      <c r="O91" s="1503"/>
      <c r="P91" s="1503"/>
      <c r="Q91" s="1503"/>
      <c r="R91" s="1503"/>
      <c r="S91" s="1503"/>
      <c r="T91" s="1503"/>
      <c r="U91" s="1531"/>
      <c r="V91" s="1503"/>
      <c r="W91" s="1503"/>
      <c r="X91" s="1503"/>
      <c r="Y91" s="1503"/>
      <c r="Z91" s="1503"/>
      <c r="AA91" s="1503"/>
      <c r="AB91" s="1537"/>
      <c r="AC91" s="1538"/>
      <c r="AD91" s="1539"/>
      <c r="AE91" s="1503"/>
      <c r="AF91" s="1531"/>
      <c r="AG91" s="1531"/>
      <c r="AH91" s="1531"/>
      <c r="AI91" s="1531"/>
      <c r="AJ91" s="1503"/>
      <c r="AK91" s="1532"/>
      <c r="AL91" s="1532"/>
      <c r="AM91" s="1503"/>
      <c r="AN91" s="1503"/>
      <c r="AO91" s="1503"/>
      <c r="AP91" s="1503"/>
      <c r="AQ91" s="1503"/>
      <c r="AR91" s="1503"/>
      <c r="AS91" s="1539"/>
      <c r="AT91" s="1503"/>
      <c r="AU91" s="1503"/>
      <c r="AV91" s="1503"/>
      <c r="AW91" s="1503"/>
      <c r="AX91" s="1531"/>
      <c r="AY91" s="1531"/>
      <c r="AZ91" s="1531"/>
      <c r="BA91" s="1531"/>
      <c r="BB91" s="1526"/>
      <c r="BC91" s="1502"/>
      <c r="BD91" s="1502">
        <v>10</v>
      </c>
      <c r="BE91" s="1502">
        <v>10</v>
      </c>
      <c r="BF91" s="1528"/>
      <c r="BG91" s="1566">
        <f t="shared" si="19"/>
        <v>20</v>
      </c>
      <c r="BH91" s="1513">
        <f t="shared" si="20"/>
        <v>2</v>
      </c>
      <c r="BI91" s="143"/>
      <c r="BK91" s="1524" t="s">
        <v>183</v>
      </c>
      <c r="BL91" s="1524" t="s">
        <v>184</v>
      </c>
      <c r="BM91" s="1502" t="s">
        <v>531</v>
      </c>
      <c r="BN91" s="1525">
        <v>2010</v>
      </c>
    </row>
    <row r="92" spans="3:66" ht="16.5" customHeight="1" x14ac:dyDescent="0.25">
      <c r="C92" s="970" t="s">
        <v>279</v>
      </c>
      <c r="D92" s="986">
        <v>14</v>
      </c>
      <c r="E92" s="1535" t="s">
        <v>72</v>
      </c>
      <c r="F92" s="1536" t="s">
        <v>918</v>
      </c>
      <c r="G92" s="1536" t="s">
        <v>919</v>
      </c>
      <c r="H92" s="1503" t="s">
        <v>531</v>
      </c>
      <c r="I92" s="1503">
        <v>2006</v>
      </c>
      <c r="J92" s="1533"/>
      <c r="K92" s="1503"/>
      <c r="L92" s="1503"/>
      <c r="M92" s="1503"/>
      <c r="N92" s="1503"/>
      <c r="O92" s="1503"/>
      <c r="P92" s="1503"/>
      <c r="Q92" s="1503"/>
      <c r="R92" s="1503"/>
      <c r="S92" s="1503"/>
      <c r="T92" s="1503"/>
      <c r="U92" s="1531"/>
      <c r="V92" s="1503"/>
      <c r="W92" s="1503"/>
      <c r="X92" s="1503"/>
      <c r="Y92" s="1503"/>
      <c r="Z92" s="1503"/>
      <c r="AA92" s="1503"/>
      <c r="AB92" s="1537"/>
      <c r="AC92" s="1538"/>
      <c r="AD92" s="1539"/>
      <c r="AE92" s="1503"/>
      <c r="AF92" s="1531"/>
      <c r="AG92" s="1531"/>
      <c r="AH92" s="1531"/>
      <c r="AI92" s="1531"/>
      <c r="AJ92" s="1503"/>
      <c r="AK92" s="1532"/>
      <c r="AL92" s="1532"/>
      <c r="AM92" s="1503"/>
      <c r="AN92" s="1503"/>
      <c r="AO92" s="1503"/>
      <c r="AP92" s="1503"/>
      <c r="AQ92" s="1503"/>
      <c r="AR92" s="1503"/>
      <c r="AS92" s="1539"/>
      <c r="AT92" s="1503"/>
      <c r="AU92" s="1503"/>
      <c r="AV92" s="1503"/>
      <c r="AW92" s="1503"/>
      <c r="AX92" s="1531"/>
      <c r="AY92" s="1531"/>
      <c r="AZ92" s="1531"/>
      <c r="BA92" s="1531"/>
      <c r="BB92" s="1533"/>
      <c r="BC92" s="1503"/>
      <c r="BD92" s="1503">
        <v>10</v>
      </c>
      <c r="BE92" s="1503">
        <v>10</v>
      </c>
      <c r="BF92" s="1538"/>
      <c r="BG92" s="1566">
        <f t="shared" si="19"/>
        <v>20</v>
      </c>
      <c r="BH92" s="1513">
        <f t="shared" si="20"/>
        <v>2</v>
      </c>
      <c r="BI92" s="143"/>
      <c r="BK92" s="1536" t="s">
        <v>918</v>
      </c>
      <c r="BL92" s="1536" t="s">
        <v>919</v>
      </c>
      <c r="BM92" s="1503" t="s">
        <v>531</v>
      </c>
      <c r="BN92" s="1503">
        <v>2006</v>
      </c>
    </row>
    <row r="93" spans="3:66" ht="16.5" customHeight="1" x14ac:dyDescent="0.25">
      <c r="C93" s="970" t="s">
        <v>280</v>
      </c>
      <c r="D93" s="986">
        <v>15</v>
      </c>
      <c r="E93" s="1523" t="s">
        <v>72</v>
      </c>
      <c r="F93" s="1524" t="s">
        <v>131</v>
      </c>
      <c r="G93" s="1524" t="s">
        <v>84</v>
      </c>
      <c r="H93" s="1502" t="s">
        <v>531</v>
      </c>
      <c r="I93" s="1502">
        <v>2008</v>
      </c>
      <c r="J93" s="1533"/>
      <c r="K93" s="1503"/>
      <c r="L93" s="1503"/>
      <c r="M93" s="1503"/>
      <c r="N93" s="1503"/>
      <c r="O93" s="1503"/>
      <c r="P93" s="1503"/>
      <c r="Q93" s="1503"/>
      <c r="R93" s="1503"/>
      <c r="S93" s="1503"/>
      <c r="T93" s="1503"/>
      <c r="U93" s="1531"/>
      <c r="V93" s="1503"/>
      <c r="W93" s="1503"/>
      <c r="X93" s="1503"/>
      <c r="Y93" s="1503"/>
      <c r="Z93" s="1503"/>
      <c r="AA93" s="1503"/>
      <c r="AB93" s="1537"/>
      <c r="AC93" s="1538"/>
      <c r="AD93" s="1539"/>
      <c r="AE93" s="1503"/>
      <c r="AF93" s="1531"/>
      <c r="AG93" s="1531"/>
      <c r="AH93" s="1531"/>
      <c r="AI93" s="1531"/>
      <c r="AJ93" s="1503"/>
      <c r="AK93" s="1532"/>
      <c r="AL93" s="1532"/>
      <c r="AM93" s="1503"/>
      <c r="AN93" s="1503"/>
      <c r="AO93" s="1503"/>
      <c r="AP93" s="1503"/>
      <c r="AQ93" s="1503"/>
      <c r="AR93" s="1503"/>
      <c r="AS93" s="1539"/>
      <c r="AT93" s="1503"/>
      <c r="AU93" s="1503"/>
      <c r="AV93" s="1503"/>
      <c r="AW93" s="1503"/>
      <c r="AX93" s="1531"/>
      <c r="AY93" s="1531"/>
      <c r="AZ93" s="1531"/>
      <c r="BA93" s="1531"/>
      <c r="BB93" s="1526"/>
      <c r="BC93" s="1502"/>
      <c r="BD93" s="1502">
        <v>10</v>
      </c>
      <c r="BE93" s="1502">
        <v>10</v>
      </c>
      <c r="BF93" s="1528"/>
      <c r="BG93" s="1566">
        <f t="shared" si="19"/>
        <v>20</v>
      </c>
      <c r="BH93" s="1513">
        <f t="shared" si="20"/>
        <v>2</v>
      </c>
      <c r="BI93" s="143"/>
      <c r="BK93" s="1524" t="s">
        <v>131</v>
      </c>
      <c r="BL93" s="1524" t="s">
        <v>84</v>
      </c>
      <c r="BM93" s="1502" t="s">
        <v>531</v>
      </c>
      <c r="BN93" s="1502">
        <v>2008</v>
      </c>
    </row>
    <row r="94" spans="3:66" ht="16.5" customHeight="1" x14ac:dyDescent="0.25">
      <c r="C94" s="970" t="s">
        <v>281</v>
      </c>
      <c r="D94" s="986">
        <v>16</v>
      </c>
      <c r="E94" s="1523" t="s">
        <v>72</v>
      </c>
      <c r="F94" s="1524" t="s">
        <v>917</v>
      </c>
      <c r="G94" s="1524" t="s">
        <v>79</v>
      </c>
      <c r="H94" s="1502" t="s">
        <v>531</v>
      </c>
      <c r="I94" s="1502">
        <v>2010</v>
      </c>
      <c r="J94" s="1533"/>
      <c r="K94" s="1503"/>
      <c r="L94" s="1503"/>
      <c r="M94" s="1503"/>
      <c r="N94" s="1503"/>
      <c r="O94" s="1503"/>
      <c r="P94" s="1503"/>
      <c r="Q94" s="1503"/>
      <c r="R94" s="1503"/>
      <c r="S94" s="1503"/>
      <c r="T94" s="1503"/>
      <c r="U94" s="1531"/>
      <c r="V94" s="1503"/>
      <c r="W94" s="1503"/>
      <c r="X94" s="1503"/>
      <c r="Y94" s="1503"/>
      <c r="Z94" s="1503"/>
      <c r="AA94" s="1503"/>
      <c r="AB94" s="1537"/>
      <c r="AC94" s="1538"/>
      <c r="AD94" s="1539"/>
      <c r="AE94" s="1503"/>
      <c r="AF94" s="1531"/>
      <c r="AG94" s="1531"/>
      <c r="AH94" s="1531"/>
      <c r="AI94" s="1531"/>
      <c r="AJ94" s="1503"/>
      <c r="AK94" s="1532"/>
      <c r="AL94" s="1532"/>
      <c r="AM94" s="1503"/>
      <c r="AN94" s="1503"/>
      <c r="AO94" s="1503"/>
      <c r="AP94" s="1503"/>
      <c r="AQ94" s="1503"/>
      <c r="AR94" s="1503"/>
      <c r="AS94" s="1539"/>
      <c r="AT94" s="1503"/>
      <c r="AU94" s="1503"/>
      <c r="AV94" s="1503"/>
      <c r="AW94" s="1503"/>
      <c r="AX94" s="1531"/>
      <c r="AY94" s="1531"/>
      <c r="AZ94" s="1531"/>
      <c r="BA94" s="1531"/>
      <c r="BB94" s="1526"/>
      <c r="BC94" s="1502"/>
      <c r="BD94" s="1502">
        <v>10</v>
      </c>
      <c r="BE94" s="1502">
        <v>10</v>
      </c>
      <c r="BF94" s="1528"/>
      <c r="BG94" s="1566">
        <f t="shared" si="19"/>
        <v>20</v>
      </c>
      <c r="BH94" s="1513">
        <f t="shared" si="20"/>
        <v>2</v>
      </c>
      <c r="BI94" s="143"/>
      <c r="BK94" s="1524" t="s">
        <v>917</v>
      </c>
      <c r="BL94" s="1524" t="s">
        <v>79</v>
      </c>
      <c r="BM94" s="1502" t="s">
        <v>531</v>
      </c>
      <c r="BN94" s="1502">
        <v>2010</v>
      </c>
    </row>
    <row r="95" spans="3:66" ht="16.5" customHeight="1" x14ac:dyDescent="0.25">
      <c r="C95" s="970" t="s">
        <v>282</v>
      </c>
      <c r="D95" s="986">
        <v>17</v>
      </c>
      <c r="E95" s="1523" t="s">
        <v>72</v>
      </c>
      <c r="F95" s="1524" t="s">
        <v>878</v>
      </c>
      <c r="G95" s="1524" t="s">
        <v>184</v>
      </c>
      <c r="H95" s="1502" t="s">
        <v>531</v>
      </c>
      <c r="I95" s="1502">
        <v>2009</v>
      </c>
      <c r="J95" s="1526"/>
      <c r="K95" s="1502"/>
      <c r="L95" s="1502"/>
      <c r="M95" s="1502"/>
      <c r="N95" s="1502"/>
      <c r="O95" s="1502"/>
      <c r="P95" s="1502"/>
      <c r="Q95" s="1502"/>
      <c r="R95" s="1502"/>
      <c r="S95" s="1502"/>
      <c r="T95" s="1502"/>
      <c r="U95" s="1525"/>
      <c r="V95" s="1502"/>
      <c r="W95" s="1502"/>
      <c r="X95" s="1502"/>
      <c r="Y95" s="1502"/>
      <c r="Z95" s="1502"/>
      <c r="AA95" s="1502"/>
      <c r="AB95" s="1527"/>
      <c r="AC95" s="1528"/>
      <c r="AD95" s="1529"/>
      <c r="AE95" s="1502"/>
      <c r="AF95" s="1525"/>
      <c r="AG95" s="1525"/>
      <c r="AH95" s="1525"/>
      <c r="AI95" s="1525"/>
      <c r="AJ95" s="1502"/>
      <c r="AK95" s="1530"/>
      <c r="AL95" s="1530"/>
      <c r="AM95" s="1502"/>
      <c r="AN95" s="1502"/>
      <c r="AO95" s="1502"/>
      <c r="AP95" s="1502"/>
      <c r="AQ95" s="1502"/>
      <c r="AR95" s="1502"/>
      <c r="AS95" s="1529"/>
      <c r="AT95" s="1502"/>
      <c r="AU95" s="1502"/>
      <c r="AV95" s="1502"/>
      <c r="AW95" s="1502"/>
      <c r="AX95" s="1525"/>
      <c r="AY95" s="1525"/>
      <c r="AZ95" s="1525"/>
      <c r="BA95" s="1525"/>
      <c r="BB95" s="1526">
        <v>10</v>
      </c>
      <c r="BC95" s="1502">
        <v>10</v>
      </c>
      <c r="BD95" s="1502"/>
      <c r="BE95" s="1502"/>
      <c r="BF95" s="1528"/>
      <c r="BG95" s="1566">
        <f t="shared" si="19"/>
        <v>20</v>
      </c>
      <c r="BH95" s="1513">
        <f t="shared" si="20"/>
        <v>2</v>
      </c>
      <c r="BI95" s="143"/>
      <c r="BK95" s="1524" t="s">
        <v>878</v>
      </c>
      <c r="BL95" s="1524" t="s">
        <v>184</v>
      </c>
      <c r="BM95" s="1502" t="s">
        <v>531</v>
      </c>
      <c r="BN95" s="1502">
        <v>2009</v>
      </c>
    </row>
    <row r="96" spans="3:66" ht="16.5" customHeight="1" x14ac:dyDescent="0.25">
      <c r="C96" s="970" t="s">
        <v>283</v>
      </c>
      <c r="D96" s="986">
        <v>18</v>
      </c>
      <c r="E96" s="1523" t="s">
        <v>72</v>
      </c>
      <c r="F96" s="1524" t="s">
        <v>469</v>
      </c>
      <c r="G96" s="1524" t="s">
        <v>74</v>
      </c>
      <c r="H96" s="1502" t="s">
        <v>531</v>
      </c>
      <c r="I96" s="1502">
        <v>2007</v>
      </c>
      <c r="J96" s="1526"/>
      <c r="K96" s="1502"/>
      <c r="L96" s="1502"/>
      <c r="M96" s="1502"/>
      <c r="N96" s="1502"/>
      <c r="O96" s="1502"/>
      <c r="P96" s="1502"/>
      <c r="Q96" s="1502"/>
      <c r="R96" s="1502"/>
      <c r="S96" s="1502"/>
      <c r="T96" s="1502"/>
      <c r="U96" s="1525"/>
      <c r="V96" s="1502"/>
      <c r="W96" s="1502"/>
      <c r="X96" s="1502"/>
      <c r="Y96" s="1502"/>
      <c r="Z96" s="1502"/>
      <c r="AA96" s="1502"/>
      <c r="AB96" s="1527"/>
      <c r="AC96" s="1528"/>
      <c r="AD96" s="1529"/>
      <c r="AE96" s="1502"/>
      <c r="AF96" s="1525"/>
      <c r="AG96" s="1525"/>
      <c r="AH96" s="1525"/>
      <c r="AI96" s="1525"/>
      <c r="AJ96" s="1502"/>
      <c r="AK96" s="1530"/>
      <c r="AL96" s="1530"/>
      <c r="AM96" s="1502"/>
      <c r="AN96" s="1502"/>
      <c r="AO96" s="1502"/>
      <c r="AP96" s="1502"/>
      <c r="AQ96" s="1502"/>
      <c r="AR96" s="1502"/>
      <c r="AS96" s="1529"/>
      <c r="AT96" s="1502"/>
      <c r="AU96" s="1502"/>
      <c r="AV96" s="1502"/>
      <c r="AW96" s="1502"/>
      <c r="AX96" s="1525"/>
      <c r="AY96" s="1525"/>
      <c r="AZ96" s="1525"/>
      <c r="BA96" s="1525"/>
      <c r="BB96" s="1526"/>
      <c r="BC96" s="1502"/>
      <c r="BD96" s="1502">
        <v>10</v>
      </c>
      <c r="BE96" s="1502">
        <v>10</v>
      </c>
      <c r="BF96" s="1528"/>
      <c r="BG96" s="1566">
        <f t="shared" si="19"/>
        <v>20</v>
      </c>
      <c r="BH96" s="1513">
        <f t="shared" si="20"/>
        <v>2</v>
      </c>
      <c r="BI96" s="143"/>
      <c r="BK96" s="1524" t="s">
        <v>469</v>
      </c>
      <c r="BL96" s="1524" t="s">
        <v>74</v>
      </c>
      <c r="BM96" s="1502" t="s">
        <v>531</v>
      </c>
      <c r="BN96" s="1502">
        <v>2007</v>
      </c>
    </row>
    <row r="97" spans="3:66" ht="16.5" customHeight="1" x14ac:dyDescent="0.25">
      <c r="C97" s="970" t="s">
        <v>284</v>
      </c>
      <c r="D97" s="986">
        <v>19</v>
      </c>
      <c r="E97" s="1523" t="s">
        <v>72</v>
      </c>
      <c r="F97" s="1524" t="s">
        <v>97</v>
      </c>
      <c r="G97" s="1524" t="s">
        <v>98</v>
      </c>
      <c r="H97" s="1502" t="s">
        <v>531</v>
      </c>
      <c r="I97" s="1502">
        <v>2011</v>
      </c>
      <c r="J97" s="1526"/>
      <c r="K97" s="1502"/>
      <c r="L97" s="1502"/>
      <c r="M97" s="1502"/>
      <c r="N97" s="1502"/>
      <c r="O97" s="1502"/>
      <c r="P97" s="1502"/>
      <c r="Q97" s="1502"/>
      <c r="R97" s="1502"/>
      <c r="S97" s="1502"/>
      <c r="T97" s="1502"/>
      <c r="U97" s="1525"/>
      <c r="V97" s="1502"/>
      <c r="W97" s="1502"/>
      <c r="X97" s="1502"/>
      <c r="Y97" s="1502"/>
      <c r="Z97" s="1502"/>
      <c r="AA97" s="1502"/>
      <c r="AB97" s="1527"/>
      <c r="AC97" s="1528"/>
      <c r="AD97" s="1529"/>
      <c r="AE97" s="1502"/>
      <c r="AF97" s="1525"/>
      <c r="AG97" s="1525"/>
      <c r="AH97" s="1525"/>
      <c r="AI97" s="1525"/>
      <c r="AJ97" s="1504"/>
      <c r="AK97" s="1547"/>
      <c r="AL97" s="1547"/>
      <c r="AM97" s="1504"/>
      <c r="AN97" s="1504"/>
      <c r="AO97" s="1504"/>
      <c r="AP97" s="1504"/>
      <c r="AQ97" s="1504"/>
      <c r="AR97" s="1504"/>
      <c r="AS97" s="1548"/>
      <c r="AT97" s="1504"/>
      <c r="AU97" s="1504"/>
      <c r="AV97" s="1504"/>
      <c r="AW97" s="1504"/>
      <c r="AX97" s="1534"/>
      <c r="AY97" s="1534"/>
      <c r="AZ97" s="1534"/>
      <c r="BA97" s="1534"/>
      <c r="BB97" s="1546">
        <v>10</v>
      </c>
      <c r="BC97" s="1504"/>
      <c r="BD97" s="1504">
        <v>10</v>
      </c>
      <c r="BE97" s="1503"/>
      <c r="BF97" s="1549"/>
      <c r="BG97" s="1566">
        <f t="shared" si="19"/>
        <v>20</v>
      </c>
      <c r="BH97" s="1513">
        <f t="shared" si="20"/>
        <v>2</v>
      </c>
      <c r="BI97" s="143"/>
      <c r="BK97" s="1524" t="s">
        <v>97</v>
      </c>
      <c r="BL97" s="1524" t="s">
        <v>98</v>
      </c>
      <c r="BM97" s="1502" t="s">
        <v>531</v>
      </c>
      <c r="BN97" s="1502">
        <v>2011</v>
      </c>
    </row>
    <row r="98" spans="3:66" ht="16.5" customHeight="1" x14ac:dyDescent="0.25">
      <c r="C98" s="970" t="s">
        <v>285</v>
      </c>
      <c r="D98" s="986">
        <v>20</v>
      </c>
      <c r="E98" s="1523" t="s">
        <v>72</v>
      </c>
      <c r="F98" s="1524" t="s">
        <v>535</v>
      </c>
      <c r="G98" s="1524" t="s">
        <v>916</v>
      </c>
      <c r="H98" s="1502" t="s">
        <v>531</v>
      </c>
      <c r="I98" s="1502">
        <v>2011</v>
      </c>
      <c r="J98" s="1533"/>
      <c r="K98" s="1503"/>
      <c r="L98" s="1503"/>
      <c r="M98" s="1503"/>
      <c r="N98" s="1503"/>
      <c r="O98" s="1503"/>
      <c r="P98" s="1503"/>
      <c r="Q98" s="1503"/>
      <c r="R98" s="1503"/>
      <c r="S98" s="1503"/>
      <c r="T98" s="1503"/>
      <c r="U98" s="1531"/>
      <c r="V98" s="1503"/>
      <c r="W98" s="1503"/>
      <c r="X98" s="1503"/>
      <c r="Y98" s="1503"/>
      <c r="Z98" s="1503"/>
      <c r="AA98" s="1503"/>
      <c r="AB98" s="1537"/>
      <c r="AC98" s="1538"/>
      <c r="AD98" s="1539"/>
      <c r="AE98" s="1503"/>
      <c r="AF98" s="1531"/>
      <c r="AG98" s="1531"/>
      <c r="AH98" s="1531"/>
      <c r="AI98" s="1531"/>
      <c r="AJ98" s="1503"/>
      <c r="AK98" s="1532"/>
      <c r="AL98" s="1532"/>
      <c r="AM98" s="1503"/>
      <c r="AN98" s="1503"/>
      <c r="AO98" s="1503"/>
      <c r="AP98" s="1503"/>
      <c r="AQ98" s="1503"/>
      <c r="AR98" s="1503"/>
      <c r="AS98" s="1539"/>
      <c r="AT98" s="1503"/>
      <c r="AU98" s="1503"/>
      <c r="AV98" s="1503"/>
      <c r="AW98" s="1503"/>
      <c r="AX98" s="1531"/>
      <c r="AY98" s="1531"/>
      <c r="AZ98" s="1531"/>
      <c r="BA98" s="1531"/>
      <c r="BB98" s="1526"/>
      <c r="BC98" s="1502"/>
      <c r="BD98" s="1502"/>
      <c r="BE98" s="1502">
        <v>10</v>
      </c>
      <c r="BF98" s="1528"/>
      <c r="BG98" s="1566">
        <f t="shared" si="19"/>
        <v>10</v>
      </c>
      <c r="BH98" s="1513">
        <f t="shared" si="20"/>
        <v>1</v>
      </c>
      <c r="BI98" s="143"/>
      <c r="BK98" s="1524" t="s">
        <v>535</v>
      </c>
      <c r="BL98" s="1524" t="s">
        <v>916</v>
      </c>
      <c r="BM98" s="1502" t="s">
        <v>531</v>
      </c>
      <c r="BN98" s="1502">
        <v>2011</v>
      </c>
    </row>
    <row r="99" spans="3:66" ht="16.5" customHeight="1" x14ac:dyDescent="0.25">
      <c r="C99" s="970" t="s">
        <v>286</v>
      </c>
      <c r="D99" s="986">
        <v>21</v>
      </c>
      <c r="E99" s="1523" t="s">
        <v>72</v>
      </c>
      <c r="F99" s="1524" t="s">
        <v>124</v>
      </c>
      <c r="G99" s="1524" t="s">
        <v>125</v>
      </c>
      <c r="H99" s="1502" t="s">
        <v>531</v>
      </c>
      <c r="I99" s="1502">
        <v>2010</v>
      </c>
      <c r="J99" s="1526"/>
      <c r="K99" s="1502"/>
      <c r="L99" s="1502"/>
      <c r="M99" s="1502"/>
      <c r="N99" s="1502"/>
      <c r="O99" s="1502"/>
      <c r="P99" s="1502"/>
      <c r="Q99" s="1502"/>
      <c r="R99" s="1502"/>
      <c r="S99" s="1502"/>
      <c r="T99" s="1502"/>
      <c r="U99" s="1525"/>
      <c r="V99" s="1502"/>
      <c r="W99" s="1502"/>
      <c r="X99" s="1502"/>
      <c r="Y99" s="1502"/>
      <c r="Z99" s="1502"/>
      <c r="AA99" s="1502"/>
      <c r="AB99" s="1527"/>
      <c r="AC99" s="1528"/>
      <c r="AD99" s="1529"/>
      <c r="AE99" s="1502"/>
      <c r="AF99" s="1525"/>
      <c r="AG99" s="1525"/>
      <c r="AH99" s="1525"/>
      <c r="AI99" s="1525"/>
      <c r="AJ99" s="1502"/>
      <c r="AK99" s="1530"/>
      <c r="AL99" s="1530"/>
      <c r="AM99" s="1502"/>
      <c r="AN99" s="1502"/>
      <c r="AO99" s="1502"/>
      <c r="AP99" s="1502"/>
      <c r="AQ99" s="1502"/>
      <c r="AR99" s="1502"/>
      <c r="AS99" s="1529"/>
      <c r="AT99" s="1502"/>
      <c r="AU99" s="1502"/>
      <c r="AV99" s="1502"/>
      <c r="AW99" s="1502"/>
      <c r="AX99" s="1525"/>
      <c r="AY99" s="1525"/>
      <c r="AZ99" s="1525"/>
      <c r="BA99" s="1525"/>
      <c r="BB99" s="1526"/>
      <c r="BC99" s="1502"/>
      <c r="BD99" s="1502"/>
      <c r="BE99" s="1502">
        <v>10</v>
      </c>
      <c r="BF99" s="1528"/>
      <c r="BG99" s="1566">
        <f t="shared" si="19"/>
        <v>10</v>
      </c>
      <c r="BH99" s="1513">
        <f t="shared" si="20"/>
        <v>1</v>
      </c>
      <c r="BI99" s="143"/>
      <c r="BK99" s="1524" t="s">
        <v>124</v>
      </c>
      <c r="BL99" s="1524" t="s">
        <v>125</v>
      </c>
      <c r="BM99" s="1502" t="s">
        <v>531</v>
      </c>
      <c r="BN99" s="1502">
        <v>2010</v>
      </c>
    </row>
    <row r="100" spans="3:66" ht="16.5" customHeight="1" x14ac:dyDescent="0.25">
      <c r="C100" s="970" t="s">
        <v>287</v>
      </c>
      <c r="D100" s="986">
        <v>22</v>
      </c>
      <c r="E100" s="1523" t="s">
        <v>72</v>
      </c>
      <c r="F100" s="1524" t="s">
        <v>81</v>
      </c>
      <c r="G100" s="1524" t="s">
        <v>82</v>
      </c>
      <c r="H100" s="1502" t="s">
        <v>531</v>
      </c>
      <c r="I100" s="1502">
        <v>2016</v>
      </c>
      <c r="J100" s="1526"/>
      <c r="K100" s="1502"/>
      <c r="L100" s="1502"/>
      <c r="M100" s="1502"/>
      <c r="N100" s="1502"/>
      <c r="O100" s="1502"/>
      <c r="P100" s="1502"/>
      <c r="Q100" s="1502"/>
      <c r="R100" s="1502"/>
      <c r="S100" s="1502"/>
      <c r="T100" s="1502"/>
      <c r="U100" s="1525"/>
      <c r="V100" s="1502"/>
      <c r="W100" s="1502"/>
      <c r="X100" s="1502"/>
      <c r="Y100" s="1502"/>
      <c r="Z100" s="1502"/>
      <c r="AA100" s="1502"/>
      <c r="AB100" s="1527"/>
      <c r="AC100" s="1528"/>
      <c r="AD100" s="1529"/>
      <c r="AE100" s="1502"/>
      <c r="AF100" s="1525"/>
      <c r="AG100" s="1525"/>
      <c r="AH100" s="1525"/>
      <c r="AI100" s="1534"/>
      <c r="AJ100" s="1502"/>
      <c r="AK100" s="1530"/>
      <c r="AL100" s="1530"/>
      <c r="AM100" s="1502"/>
      <c r="AN100" s="1502"/>
      <c r="AO100" s="1502"/>
      <c r="AP100" s="1502"/>
      <c r="AQ100" s="1502"/>
      <c r="AR100" s="1502"/>
      <c r="AS100" s="1529"/>
      <c r="AT100" s="1502"/>
      <c r="AU100" s="1502"/>
      <c r="AV100" s="1502"/>
      <c r="AW100" s="1502"/>
      <c r="AX100" s="1525"/>
      <c r="AY100" s="1525"/>
      <c r="AZ100" s="1525"/>
      <c r="BA100" s="1525"/>
      <c r="BB100" s="1526"/>
      <c r="BC100" s="1502">
        <v>10</v>
      </c>
      <c r="BD100" s="1502"/>
      <c r="BE100" s="1502"/>
      <c r="BF100" s="1528"/>
      <c r="BG100" s="1566">
        <f t="shared" si="19"/>
        <v>10</v>
      </c>
      <c r="BH100" s="1513">
        <f t="shared" si="20"/>
        <v>1</v>
      </c>
      <c r="BI100" s="143"/>
      <c r="BK100" s="1524" t="s">
        <v>81</v>
      </c>
      <c r="BL100" s="1524" t="s">
        <v>82</v>
      </c>
      <c r="BM100" s="1502" t="s">
        <v>531</v>
      </c>
      <c r="BN100" s="1502">
        <v>2016</v>
      </c>
    </row>
    <row r="101" spans="3:66" ht="16.5" customHeight="1" x14ac:dyDescent="0.25">
      <c r="C101" s="970" t="s">
        <v>288</v>
      </c>
      <c r="D101" s="986">
        <v>23</v>
      </c>
      <c r="E101" s="1523" t="s">
        <v>72</v>
      </c>
      <c r="F101" s="1524" t="s">
        <v>147</v>
      </c>
      <c r="G101" s="1524" t="s">
        <v>96</v>
      </c>
      <c r="H101" s="1502" t="s">
        <v>531</v>
      </c>
      <c r="I101" s="1502">
        <v>2009</v>
      </c>
      <c r="J101" s="1526"/>
      <c r="K101" s="1502"/>
      <c r="L101" s="1502"/>
      <c r="M101" s="1502"/>
      <c r="N101" s="1502"/>
      <c r="O101" s="1502"/>
      <c r="P101" s="1502"/>
      <c r="Q101" s="1502"/>
      <c r="R101" s="1502"/>
      <c r="S101" s="1502"/>
      <c r="T101" s="1502"/>
      <c r="U101" s="1525"/>
      <c r="V101" s="1502"/>
      <c r="W101" s="1502"/>
      <c r="X101" s="1502"/>
      <c r="Y101" s="1502"/>
      <c r="Z101" s="1502"/>
      <c r="AA101" s="1502"/>
      <c r="AB101" s="1527"/>
      <c r="AC101" s="1528"/>
      <c r="AD101" s="1529"/>
      <c r="AE101" s="1502"/>
      <c r="AF101" s="1525"/>
      <c r="AG101" s="1525"/>
      <c r="AH101" s="1525"/>
      <c r="AI101" s="1534"/>
      <c r="AJ101" s="1502"/>
      <c r="AK101" s="1530"/>
      <c r="AL101" s="1530"/>
      <c r="AM101" s="1502"/>
      <c r="AN101" s="1502"/>
      <c r="AO101" s="1502"/>
      <c r="AP101" s="1502"/>
      <c r="AQ101" s="1502"/>
      <c r="AR101" s="1502"/>
      <c r="AS101" s="1529"/>
      <c r="AT101" s="1502"/>
      <c r="AU101" s="1502"/>
      <c r="AV101" s="1502"/>
      <c r="AW101" s="1502"/>
      <c r="AX101" s="1525"/>
      <c r="AY101" s="1525"/>
      <c r="AZ101" s="1525"/>
      <c r="BA101" s="1525"/>
      <c r="BB101" s="1526">
        <v>10</v>
      </c>
      <c r="BC101" s="1502"/>
      <c r="BD101" s="1502"/>
      <c r="BE101" s="1502"/>
      <c r="BF101" s="1528"/>
      <c r="BG101" s="1566">
        <f t="shared" si="19"/>
        <v>10</v>
      </c>
      <c r="BH101" s="1513">
        <f t="shared" si="20"/>
        <v>1</v>
      </c>
      <c r="BI101" s="143"/>
      <c r="BK101" s="1524" t="s">
        <v>147</v>
      </c>
      <c r="BL101" s="1524" t="s">
        <v>96</v>
      </c>
      <c r="BM101" s="1502" t="s">
        <v>531</v>
      </c>
      <c r="BN101" s="1502">
        <v>2009</v>
      </c>
    </row>
    <row r="102" spans="3:66" ht="16.5" customHeight="1" x14ac:dyDescent="0.25">
      <c r="C102" s="970" t="s">
        <v>288</v>
      </c>
      <c r="D102" s="986">
        <v>23</v>
      </c>
      <c r="E102" s="1535" t="s">
        <v>72</v>
      </c>
      <c r="F102" s="1536" t="s">
        <v>87</v>
      </c>
      <c r="G102" s="1536" t="s">
        <v>88</v>
      </c>
      <c r="H102" s="1503" t="s">
        <v>531</v>
      </c>
      <c r="I102" s="1503">
        <v>2012</v>
      </c>
      <c r="J102" s="1533"/>
      <c r="K102" s="1503"/>
      <c r="L102" s="1503"/>
      <c r="M102" s="1503"/>
      <c r="N102" s="1503"/>
      <c r="O102" s="1503"/>
      <c r="P102" s="1503"/>
      <c r="Q102" s="1503"/>
      <c r="R102" s="1503"/>
      <c r="S102" s="1503"/>
      <c r="T102" s="1503"/>
      <c r="U102" s="1531"/>
      <c r="V102" s="1503"/>
      <c r="W102" s="1503"/>
      <c r="X102" s="1503"/>
      <c r="Y102" s="1503"/>
      <c r="Z102" s="1503"/>
      <c r="AA102" s="1503"/>
      <c r="AB102" s="1537"/>
      <c r="AC102" s="1538"/>
      <c r="AD102" s="1539"/>
      <c r="AE102" s="1503"/>
      <c r="AF102" s="1531"/>
      <c r="AG102" s="1531"/>
      <c r="AH102" s="1531"/>
      <c r="AI102" s="1531"/>
      <c r="AJ102" s="1503"/>
      <c r="AK102" s="1532"/>
      <c r="AL102" s="1532"/>
      <c r="AM102" s="1503"/>
      <c r="AN102" s="1503"/>
      <c r="AO102" s="1503"/>
      <c r="AP102" s="1503"/>
      <c r="AQ102" s="1503"/>
      <c r="AR102" s="1503"/>
      <c r="AS102" s="1539"/>
      <c r="AT102" s="1503"/>
      <c r="AU102" s="1503"/>
      <c r="AV102" s="1503"/>
      <c r="AW102" s="1503"/>
      <c r="AX102" s="1531"/>
      <c r="AY102" s="1531"/>
      <c r="AZ102" s="1531"/>
      <c r="BA102" s="1531"/>
      <c r="BB102" s="1533"/>
      <c r="BC102" s="1503">
        <v>10</v>
      </c>
      <c r="BD102" s="1503"/>
      <c r="BE102" s="1503"/>
      <c r="BF102" s="1538"/>
      <c r="BG102" s="1566">
        <f t="shared" si="19"/>
        <v>10</v>
      </c>
      <c r="BH102" s="1513">
        <f t="shared" si="20"/>
        <v>1</v>
      </c>
      <c r="BI102" s="143"/>
      <c r="BK102" s="1536" t="s">
        <v>87</v>
      </c>
      <c r="BL102" s="1536" t="s">
        <v>88</v>
      </c>
      <c r="BM102" s="1503" t="s">
        <v>531</v>
      </c>
      <c r="BN102" s="1503">
        <v>2012</v>
      </c>
    </row>
    <row r="103" spans="3:66" ht="12" customHeight="1" thickBot="1" x14ac:dyDescent="0.3">
      <c r="C103" s="970" t="s">
        <v>289</v>
      </c>
      <c r="D103" s="986">
        <v>24</v>
      </c>
      <c r="E103" s="1523" t="s">
        <v>72</v>
      </c>
      <c r="F103" s="1524" t="s">
        <v>154</v>
      </c>
      <c r="G103" s="1524" t="s">
        <v>84</v>
      </c>
      <c r="H103" s="1502" t="s">
        <v>531</v>
      </c>
      <c r="I103" s="1502">
        <v>2010</v>
      </c>
      <c r="J103" s="1526"/>
      <c r="K103" s="1502"/>
      <c r="L103" s="1502"/>
      <c r="M103" s="1503"/>
      <c r="N103" s="1503"/>
      <c r="O103" s="1502"/>
      <c r="P103" s="1502"/>
      <c r="Q103" s="1502"/>
      <c r="R103" s="1502"/>
      <c r="S103" s="1502"/>
      <c r="T103" s="1502"/>
      <c r="U103" s="1525"/>
      <c r="V103" s="1502"/>
      <c r="W103" s="1502"/>
      <c r="X103" s="1502"/>
      <c r="Y103" s="1502"/>
      <c r="Z103" s="1502"/>
      <c r="AA103" s="1502"/>
      <c r="AB103" s="1527"/>
      <c r="AC103" s="1528"/>
      <c r="AD103" s="1529"/>
      <c r="AE103" s="1502"/>
      <c r="AF103" s="1525"/>
      <c r="AG103" s="1525"/>
      <c r="AH103" s="1525"/>
      <c r="AI103" s="1525"/>
      <c r="AJ103" s="1502"/>
      <c r="AK103" s="1530"/>
      <c r="AL103" s="1530"/>
      <c r="AM103" s="1502"/>
      <c r="AN103" s="1502"/>
      <c r="AO103" s="1502"/>
      <c r="AP103" s="1502"/>
      <c r="AQ103" s="1502"/>
      <c r="AR103" s="1502"/>
      <c r="AS103" s="1529"/>
      <c r="AT103" s="1502"/>
      <c r="AU103" s="1502"/>
      <c r="AV103" s="1502"/>
      <c r="AW103" s="1502"/>
      <c r="AX103" s="1525"/>
      <c r="AY103" s="1525"/>
      <c r="AZ103" s="1525"/>
      <c r="BA103" s="1525"/>
      <c r="BB103" s="1526"/>
      <c r="BC103" s="1502"/>
      <c r="BD103" s="1502">
        <v>10</v>
      </c>
      <c r="BE103" s="1503"/>
      <c r="BF103" s="1528"/>
      <c r="BG103" s="1566">
        <f t="shared" si="19"/>
        <v>10</v>
      </c>
      <c r="BH103" s="1513">
        <f t="shared" si="20"/>
        <v>1</v>
      </c>
      <c r="BI103" s="143"/>
      <c r="BK103" s="1524" t="s">
        <v>154</v>
      </c>
      <c r="BL103" s="1524" t="s">
        <v>84</v>
      </c>
      <c r="BM103" s="1502" t="s">
        <v>531</v>
      </c>
      <c r="BN103" s="1502">
        <v>2009</v>
      </c>
    </row>
    <row r="104" spans="3:66" ht="16.5" hidden="1" customHeight="1" thickBot="1" x14ac:dyDescent="0.3">
      <c r="C104" s="970" t="s">
        <v>290</v>
      </c>
      <c r="D104" s="986">
        <v>25</v>
      </c>
      <c r="E104" s="1535" t="s">
        <v>72</v>
      </c>
      <c r="F104" s="1536" t="s">
        <v>89</v>
      </c>
      <c r="G104" s="1536" t="s">
        <v>90</v>
      </c>
      <c r="H104" s="1503" t="s">
        <v>531</v>
      </c>
      <c r="I104" s="1503">
        <v>2011</v>
      </c>
      <c r="J104" s="1533"/>
      <c r="K104" s="1503"/>
      <c r="L104" s="1503"/>
      <c r="M104" s="1503"/>
      <c r="N104" s="1503"/>
      <c r="O104" s="1503"/>
      <c r="P104" s="1503"/>
      <c r="Q104" s="1503"/>
      <c r="R104" s="1503"/>
      <c r="S104" s="1503"/>
      <c r="T104" s="1503"/>
      <c r="U104" s="1531"/>
      <c r="V104" s="1503"/>
      <c r="W104" s="1503"/>
      <c r="X104" s="1503"/>
      <c r="Y104" s="1503"/>
      <c r="Z104" s="1503"/>
      <c r="AA104" s="1503"/>
      <c r="AB104" s="1537"/>
      <c r="AC104" s="1538"/>
      <c r="AD104" s="1539"/>
      <c r="AE104" s="1503"/>
      <c r="AF104" s="1531"/>
      <c r="AG104" s="1531"/>
      <c r="AH104" s="1531"/>
      <c r="AI104" s="1531"/>
      <c r="AJ104" s="1503"/>
      <c r="AK104" s="1532"/>
      <c r="AL104" s="1532"/>
      <c r="AM104" s="1503"/>
      <c r="AN104" s="1503"/>
      <c r="AO104" s="1503"/>
      <c r="AP104" s="1503"/>
      <c r="AQ104" s="1503"/>
      <c r="AR104" s="1503"/>
      <c r="AS104" s="1539"/>
      <c r="AT104" s="1503"/>
      <c r="AU104" s="1503"/>
      <c r="AV104" s="1503"/>
      <c r="AW104" s="1503"/>
      <c r="AX104" s="1531"/>
      <c r="AY104" s="1531"/>
      <c r="AZ104" s="1531"/>
      <c r="BA104" s="1531"/>
      <c r="BB104" s="1533"/>
      <c r="BC104" s="1503"/>
      <c r="BD104" s="1503"/>
      <c r="BE104" s="1503"/>
      <c r="BF104" s="1538"/>
      <c r="BG104" s="1566">
        <f t="shared" si="19"/>
        <v>0</v>
      </c>
      <c r="BH104" s="1513">
        <f t="shared" si="20"/>
        <v>0</v>
      </c>
      <c r="BI104" s="143"/>
      <c r="BK104" s="1536" t="s">
        <v>89</v>
      </c>
      <c r="BL104" s="1536" t="s">
        <v>90</v>
      </c>
      <c r="BM104" s="1503" t="s">
        <v>531</v>
      </c>
      <c r="BN104" s="1502">
        <v>2010</v>
      </c>
    </row>
    <row r="105" spans="3:66" ht="16.5" hidden="1" customHeight="1" thickBot="1" x14ac:dyDescent="0.3">
      <c r="C105" s="970" t="s">
        <v>291</v>
      </c>
      <c r="D105" s="986">
        <v>26</v>
      </c>
      <c r="E105" s="1535" t="s">
        <v>72</v>
      </c>
      <c r="F105" s="1536" t="s">
        <v>504</v>
      </c>
      <c r="G105" s="1536" t="s">
        <v>135</v>
      </c>
      <c r="H105" s="1503" t="s">
        <v>531</v>
      </c>
      <c r="I105" s="1503">
        <v>2010</v>
      </c>
      <c r="J105" s="1533"/>
      <c r="K105" s="1503"/>
      <c r="L105" s="1503"/>
      <c r="M105" s="1503"/>
      <c r="N105" s="1503"/>
      <c r="O105" s="1503"/>
      <c r="P105" s="1503"/>
      <c r="Q105" s="1503"/>
      <c r="R105" s="1503"/>
      <c r="S105" s="1503"/>
      <c r="T105" s="1503"/>
      <c r="U105" s="1531"/>
      <c r="V105" s="1503"/>
      <c r="W105" s="1503"/>
      <c r="X105" s="1503"/>
      <c r="Y105" s="1503"/>
      <c r="Z105" s="1503"/>
      <c r="AA105" s="1503"/>
      <c r="AB105" s="1537"/>
      <c r="AC105" s="1538"/>
      <c r="AD105" s="1539"/>
      <c r="AE105" s="1503"/>
      <c r="AF105" s="1531"/>
      <c r="AG105" s="1531"/>
      <c r="AH105" s="1531"/>
      <c r="AI105" s="1531"/>
      <c r="AJ105" s="1503"/>
      <c r="AK105" s="1532"/>
      <c r="AL105" s="1532"/>
      <c r="AM105" s="1503"/>
      <c r="AN105" s="1503"/>
      <c r="AO105" s="1503"/>
      <c r="AP105" s="1503"/>
      <c r="AQ105" s="1503"/>
      <c r="AR105" s="1503"/>
      <c r="AS105" s="1539"/>
      <c r="AT105" s="1503"/>
      <c r="AU105" s="1503"/>
      <c r="AV105" s="1503"/>
      <c r="AW105" s="1503"/>
      <c r="AX105" s="1531"/>
      <c r="AY105" s="1531"/>
      <c r="AZ105" s="1531"/>
      <c r="BA105" s="1531"/>
      <c r="BB105" s="1533"/>
      <c r="BC105" s="1503"/>
      <c r="BD105" s="1503"/>
      <c r="BE105" s="1503"/>
      <c r="BF105" s="1538"/>
      <c r="BG105" s="1566">
        <f t="shared" si="19"/>
        <v>0</v>
      </c>
      <c r="BH105" s="1513">
        <f t="shared" si="20"/>
        <v>0</v>
      </c>
      <c r="BI105" s="143"/>
      <c r="BK105" s="1536" t="s">
        <v>504</v>
      </c>
      <c r="BL105" s="1536" t="s">
        <v>135</v>
      </c>
      <c r="BM105" s="1503" t="s">
        <v>531</v>
      </c>
      <c r="BN105" s="1503">
        <v>2011</v>
      </c>
    </row>
    <row r="106" spans="3:66" ht="16.5" hidden="1" customHeight="1" thickBot="1" x14ac:dyDescent="0.3">
      <c r="C106" s="970" t="s">
        <v>292</v>
      </c>
      <c r="D106" s="986">
        <v>27</v>
      </c>
      <c r="E106" s="1535" t="s">
        <v>72</v>
      </c>
      <c r="F106" s="1536" t="s">
        <v>151</v>
      </c>
      <c r="G106" s="1536" t="s">
        <v>152</v>
      </c>
      <c r="H106" s="1503" t="s">
        <v>531</v>
      </c>
      <c r="I106" s="1503">
        <v>2006</v>
      </c>
      <c r="J106" s="1533"/>
      <c r="K106" s="1503"/>
      <c r="L106" s="1503"/>
      <c r="M106" s="1503"/>
      <c r="N106" s="1503"/>
      <c r="O106" s="1503"/>
      <c r="P106" s="1503"/>
      <c r="Q106" s="1503"/>
      <c r="R106" s="1503"/>
      <c r="S106" s="1503"/>
      <c r="T106" s="1503"/>
      <c r="U106" s="1531"/>
      <c r="V106" s="1503"/>
      <c r="W106" s="1503"/>
      <c r="X106" s="1503"/>
      <c r="Y106" s="1503"/>
      <c r="Z106" s="1503"/>
      <c r="AA106" s="1503"/>
      <c r="AB106" s="1537"/>
      <c r="AC106" s="1538"/>
      <c r="AD106" s="1539"/>
      <c r="AE106" s="1503"/>
      <c r="AF106" s="1531"/>
      <c r="AG106" s="1531"/>
      <c r="AH106" s="1531"/>
      <c r="AI106" s="1531"/>
      <c r="AJ106" s="1503"/>
      <c r="AK106" s="1532"/>
      <c r="AL106" s="1532"/>
      <c r="AM106" s="1503"/>
      <c r="AN106" s="1503"/>
      <c r="AO106" s="1503"/>
      <c r="AP106" s="1503"/>
      <c r="AQ106" s="1503"/>
      <c r="AR106" s="1503"/>
      <c r="AS106" s="1539"/>
      <c r="AT106" s="1503"/>
      <c r="AU106" s="1503"/>
      <c r="AV106" s="1503"/>
      <c r="AW106" s="1503"/>
      <c r="AX106" s="1531"/>
      <c r="AY106" s="1531"/>
      <c r="AZ106" s="1531"/>
      <c r="BA106" s="1531"/>
      <c r="BB106" s="1533"/>
      <c r="BC106" s="1503"/>
      <c r="BD106" s="1503"/>
      <c r="BE106" s="1503"/>
      <c r="BF106" s="1538"/>
      <c r="BG106" s="1566">
        <f t="shared" si="19"/>
        <v>0</v>
      </c>
      <c r="BH106" s="1513">
        <f t="shared" si="20"/>
        <v>0</v>
      </c>
      <c r="BI106" s="143"/>
      <c r="BK106" s="1536" t="s">
        <v>151</v>
      </c>
      <c r="BL106" s="1536" t="s">
        <v>152</v>
      </c>
      <c r="BM106" s="1503" t="s">
        <v>531</v>
      </c>
      <c r="BN106" s="1503">
        <v>2010</v>
      </c>
    </row>
    <row r="107" spans="3:66" ht="16.5" hidden="1" customHeight="1" thickBot="1" x14ac:dyDescent="0.3">
      <c r="C107" s="970" t="s">
        <v>293</v>
      </c>
      <c r="D107" s="986">
        <v>28</v>
      </c>
      <c r="E107" s="1523" t="s">
        <v>72</v>
      </c>
      <c r="F107" s="1524" t="s">
        <v>430</v>
      </c>
      <c r="G107" s="1524" t="s">
        <v>84</v>
      </c>
      <c r="H107" s="1502" t="s">
        <v>531</v>
      </c>
      <c r="I107" s="1502">
        <v>2011</v>
      </c>
      <c r="J107" s="1526"/>
      <c r="K107" s="1502"/>
      <c r="L107" s="1502"/>
      <c r="M107" s="1502"/>
      <c r="N107" s="1502"/>
      <c r="O107" s="1502"/>
      <c r="P107" s="1502"/>
      <c r="Q107" s="1502"/>
      <c r="R107" s="1502"/>
      <c r="S107" s="1502"/>
      <c r="T107" s="1502"/>
      <c r="U107" s="1525"/>
      <c r="V107" s="1502"/>
      <c r="W107" s="1502"/>
      <c r="X107" s="1502"/>
      <c r="Y107" s="1502"/>
      <c r="Z107" s="1502"/>
      <c r="AA107" s="1502"/>
      <c r="AB107" s="1527"/>
      <c r="AC107" s="1528"/>
      <c r="AD107" s="1529"/>
      <c r="AE107" s="1502"/>
      <c r="AF107" s="1525"/>
      <c r="AG107" s="1525"/>
      <c r="AH107" s="1525"/>
      <c r="AI107" s="1525"/>
      <c r="AJ107" s="1504"/>
      <c r="AK107" s="1547"/>
      <c r="AL107" s="1547"/>
      <c r="AM107" s="1504"/>
      <c r="AN107" s="1504"/>
      <c r="AO107" s="1504"/>
      <c r="AP107" s="1504"/>
      <c r="AQ107" s="1504"/>
      <c r="AR107" s="1504"/>
      <c r="AS107" s="1548"/>
      <c r="AT107" s="1504"/>
      <c r="AU107" s="1504"/>
      <c r="AV107" s="1504"/>
      <c r="AW107" s="1504"/>
      <c r="AX107" s="1534"/>
      <c r="AY107" s="1534"/>
      <c r="AZ107" s="1534"/>
      <c r="BA107" s="1534"/>
      <c r="BB107" s="1546"/>
      <c r="BC107" s="1504"/>
      <c r="BD107" s="1504"/>
      <c r="BE107" s="1504"/>
      <c r="BF107" s="1549"/>
      <c r="BG107" s="1566">
        <f t="shared" si="19"/>
        <v>0</v>
      </c>
      <c r="BH107" s="1513">
        <f t="shared" si="20"/>
        <v>0</v>
      </c>
      <c r="BI107" s="143"/>
      <c r="BK107" s="1524" t="s">
        <v>430</v>
      </c>
      <c r="BL107" s="1524" t="s">
        <v>84</v>
      </c>
      <c r="BM107" s="1502" t="s">
        <v>531</v>
      </c>
      <c r="BN107" s="1503">
        <v>2006</v>
      </c>
    </row>
    <row r="108" spans="3:66" ht="16.5" hidden="1" customHeight="1" thickBot="1" x14ac:dyDescent="0.3">
      <c r="C108" s="970" t="s">
        <v>294</v>
      </c>
      <c r="D108" s="986">
        <v>29</v>
      </c>
      <c r="E108" s="1535" t="s">
        <v>72</v>
      </c>
      <c r="F108" s="1536" t="s">
        <v>809</v>
      </c>
      <c r="G108" s="1536" t="s">
        <v>773</v>
      </c>
      <c r="H108" s="1503" t="s">
        <v>531</v>
      </c>
      <c r="I108" s="1503">
        <v>2006</v>
      </c>
      <c r="J108" s="1526"/>
      <c r="K108" s="1502"/>
      <c r="L108" s="1502"/>
      <c r="M108" s="1502"/>
      <c r="N108" s="1502"/>
      <c r="O108" s="1502"/>
      <c r="P108" s="1502"/>
      <c r="Q108" s="1502"/>
      <c r="R108" s="1502"/>
      <c r="S108" s="1502"/>
      <c r="T108" s="1502"/>
      <c r="U108" s="1525"/>
      <c r="V108" s="1502"/>
      <c r="W108" s="1502"/>
      <c r="X108" s="1502"/>
      <c r="Y108" s="1502"/>
      <c r="Z108" s="1502"/>
      <c r="AA108" s="1502"/>
      <c r="AB108" s="1527"/>
      <c r="AC108" s="1528"/>
      <c r="AD108" s="1529"/>
      <c r="AE108" s="1502"/>
      <c r="AF108" s="1525"/>
      <c r="AG108" s="1525"/>
      <c r="AH108" s="1525"/>
      <c r="AI108" s="1540"/>
      <c r="AJ108" s="1502"/>
      <c r="AK108" s="1530"/>
      <c r="AL108" s="1530"/>
      <c r="AM108" s="1502"/>
      <c r="AN108" s="1502"/>
      <c r="AO108" s="1502"/>
      <c r="AP108" s="1502"/>
      <c r="AQ108" s="1502"/>
      <c r="AR108" s="1502"/>
      <c r="AS108" s="1529"/>
      <c r="AT108" s="1502"/>
      <c r="AU108" s="1502"/>
      <c r="AV108" s="1502"/>
      <c r="AW108" s="1502"/>
      <c r="AX108" s="1525"/>
      <c r="AY108" s="1525"/>
      <c r="AZ108" s="1525"/>
      <c r="BA108" s="1525"/>
      <c r="BB108" s="1533"/>
      <c r="BC108" s="1503"/>
      <c r="BD108" s="1503"/>
      <c r="BE108" s="1503"/>
      <c r="BF108" s="1538"/>
      <c r="BG108" s="1566">
        <f t="shared" si="19"/>
        <v>0</v>
      </c>
      <c r="BH108" s="1513">
        <f t="shared" si="20"/>
        <v>0</v>
      </c>
      <c r="BI108" s="143"/>
      <c r="BK108" s="1536" t="s">
        <v>809</v>
      </c>
      <c r="BL108" s="1536" t="s">
        <v>773</v>
      </c>
      <c r="BM108" s="1503" t="s">
        <v>531</v>
      </c>
      <c r="BN108" s="1502">
        <v>2011</v>
      </c>
    </row>
    <row r="109" spans="3:66" ht="16.5" hidden="1" customHeight="1" thickBot="1" x14ac:dyDescent="0.3">
      <c r="C109" s="970" t="s">
        <v>295</v>
      </c>
      <c r="D109" s="986">
        <v>30</v>
      </c>
      <c r="E109" s="1523" t="s">
        <v>72</v>
      </c>
      <c r="F109" s="1524" t="s">
        <v>509</v>
      </c>
      <c r="G109" s="1524" t="s">
        <v>82</v>
      </c>
      <c r="H109" s="1502" t="s">
        <v>531</v>
      </c>
      <c r="I109" s="1502">
        <v>2012</v>
      </c>
      <c r="J109" s="1526"/>
      <c r="K109" s="1502"/>
      <c r="L109" s="1502"/>
      <c r="M109" s="1502"/>
      <c r="N109" s="1502"/>
      <c r="O109" s="1502"/>
      <c r="P109" s="1502"/>
      <c r="Q109" s="1502"/>
      <c r="R109" s="1502"/>
      <c r="S109" s="1502"/>
      <c r="T109" s="1502"/>
      <c r="U109" s="1525"/>
      <c r="V109" s="1502"/>
      <c r="W109" s="1502"/>
      <c r="X109" s="1502"/>
      <c r="Y109" s="1502"/>
      <c r="Z109" s="1502"/>
      <c r="AA109" s="1502"/>
      <c r="AB109" s="1527"/>
      <c r="AC109" s="1528"/>
      <c r="AD109" s="1529"/>
      <c r="AE109" s="1502"/>
      <c r="AF109" s="1525"/>
      <c r="AG109" s="1525"/>
      <c r="AH109" s="1525"/>
      <c r="AI109" s="1525"/>
      <c r="AJ109" s="1502"/>
      <c r="AK109" s="1530"/>
      <c r="AL109" s="1530"/>
      <c r="AM109" s="1502"/>
      <c r="AN109" s="1502"/>
      <c r="AO109" s="1502"/>
      <c r="AP109" s="1502"/>
      <c r="AQ109" s="1502"/>
      <c r="AR109" s="1502"/>
      <c r="AS109" s="1529"/>
      <c r="AT109" s="1502"/>
      <c r="AU109" s="1502"/>
      <c r="AV109" s="1502"/>
      <c r="AW109" s="1502"/>
      <c r="AX109" s="1525"/>
      <c r="AY109" s="1525"/>
      <c r="AZ109" s="1525"/>
      <c r="BA109" s="1525"/>
      <c r="BB109" s="1526"/>
      <c r="BC109" s="1502"/>
      <c r="BD109" s="1502"/>
      <c r="BE109" s="1502"/>
      <c r="BF109" s="1528"/>
      <c r="BG109" s="1566">
        <f t="shared" si="19"/>
        <v>0</v>
      </c>
      <c r="BH109" s="1513">
        <f t="shared" si="20"/>
        <v>0</v>
      </c>
      <c r="BI109" s="143"/>
      <c r="BK109" s="1524" t="s">
        <v>509</v>
      </c>
      <c r="BL109" s="1524" t="s">
        <v>82</v>
      </c>
      <c r="BM109" s="1502" t="s">
        <v>531</v>
      </c>
      <c r="BN109" s="1503">
        <v>2006</v>
      </c>
    </row>
    <row r="110" spans="3:66" ht="16.5" hidden="1" customHeight="1" thickBot="1" x14ac:dyDescent="0.3">
      <c r="C110" s="970" t="s">
        <v>296</v>
      </c>
      <c r="D110" s="986">
        <v>31</v>
      </c>
      <c r="E110" s="1535" t="s">
        <v>72</v>
      </c>
      <c r="F110" s="1536" t="s">
        <v>812</v>
      </c>
      <c r="G110" s="1536" t="s">
        <v>115</v>
      </c>
      <c r="H110" s="1503" t="s">
        <v>532</v>
      </c>
      <c r="I110" s="1503">
        <v>2016</v>
      </c>
      <c r="J110" s="1533"/>
      <c r="K110" s="1503"/>
      <c r="L110" s="1503"/>
      <c r="M110" s="1503"/>
      <c r="N110" s="1503"/>
      <c r="O110" s="1503"/>
      <c r="P110" s="1503"/>
      <c r="Q110" s="1503"/>
      <c r="R110" s="1503"/>
      <c r="S110" s="1503"/>
      <c r="T110" s="1503"/>
      <c r="U110" s="1531"/>
      <c r="V110" s="1503"/>
      <c r="W110" s="1503"/>
      <c r="X110" s="1503"/>
      <c r="Y110" s="1503"/>
      <c r="Z110" s="1503"/>
      <c r="AA110" s="1503"/>
      <c r="AB110" s="1537"/>
      <c r="AC110" s="1538"/>
      <c r="AD110" s="1539"/>
      <c r="AE110" s="1503"/>
      <c r="AF110" s="1531"/>
      <c r="AG110" s="1531"/>
      <c r="AH110" s="1531"/>
      <c r="AI110" s="1531"/>
      <c r="AJ110" s="1503"/>
      <c r="AK110" s="1532"/>
      <c r="AL110" s="1532"/>
      <c r="AM110" s="1503"/>
      <c r="AN110" s="1503"/>
      <c r="AO110" s="1503"/>
      <c r="AP110" s="1503"/>
      <c r="AQ110" s="1503"/>
      <c r="AR110" s="1503"/>
      <c r="AS110" s="1539"/>
      <c r="AT110" s="1503"/>
      <c r="AU110" s="1503"/>
      <c r="AV110" s="1503"/>
      <c r="AW110" s="1503"/>
      <c r="AX110" s="1531"/>
      <c r="AY110" s="1531"/>
      <c r="AZ110" s="1531"/>
      <c r="BA110" s="1531"/>
      <c r="BB110" s="1533"/>
      <c r="BC110" s="1503"/>
      <c r="BD110" s="1503"/>
      <c r="BE110" s="1503"/>
      <c r="BF110" s="1538"/>
      <c r="BG110" s="1566">
        <f t="shared" si="19"/>
        <v>0</v>
      </c>
      <c r="BH110" s="1513">
        <f t="shared" si="20"/>
        <v>0</v>
      </c>
      <c r="BI110" s="143"/>
      <c r="BK110" s="1536" t="s">
        <v>812</v>
      </c>
      <c r="BL110" s="1536" t="s">
        <v>115</v>
      </c>
      <c r="BM110" s="1503" t="s">
        <v>532</v>
      </c>
      <c r="BN110" s="1502">
        <v>2012</v>
      </c>
    </row>
    <row r="111" spans="3:66" ht="16.5" customHeight="1" thickBot="1" x14ac:dyDescent="0.3">
      <c r="C111" s="970" t="s">
        <v>297</v>
      </c>
      <c r="D111" s="986">
        <v>32</v>
      </c>
      <c r="E111" s="1523" t="s">
        <v>72</v>
      </c>
      <c r="F111" s="1515" t="s">
        <v>811</v>
      </c>
      <c r="G111" s="1515" t="s">
        <v>84</v>
      </c>
      <c r="H111" s="1518" t="s">
        <v>532</v>
      </c>
      <c r="I111" s="1501">
        <v>2013</v>
      </c>
      <c r="J111" s="1517"/>
      <c r="K111" s="1501"/>
      <c r="L111" s="1501"/>
      <c r="M111" s="1501"/>
      <c r="N111" s="1501"/>
      <c r="O111" s="1501"/>
      <c r="P111" s="1501"/>
      <c r="Q111" s="1502"/>
      <c r="R111" s="1502"/>
      <c r="S111" s="1502"/>
      <c r="T111" s="1502"/>
      <c r="U111" s="1525"/>
      <c r="V111" s="1502"/>
      <c r="W111" s="1502"/>
      <c r="X111" s="1502"/>
      <c r="Y111" s="1502"/>
      <c r="Z111" s="1502"/>
      <c r="AA111" s="1502"/>
      <c r="AB111" s="1527"/>
      <c r="AC111" s="1528"/>
      <c r="AD111" s="1529"/>
      <c r="AE111" s="1502"/>
      <c r="AF111" s="1525"/>
      <c r="AG111" s="1525"/>
      <c r="AH111" s="1525"/>
      <c r="AI111" s="1525"/>
      <c r="AJ111" s="1502"/>
      <c r="AK111" s="1530"/>
      <c r="AL111" s="1530"/>
      <c r="AM111" s="1502"/>
      <c r="AN111" s="1502"/>
      <c r="AO111" s="1502"/>
      <c r="AP111" s="1502"/>
      <c r="AQ111" s="1502"/>
      <c r="AR111" s="1502"/>
      <c r="AS111" s="1529"/>
      <c r="AT111" s="1502"/>
      <c r="AU111" s="1502"/>
      <c r="AV111" s="1502"/>
      <c r="AW111" s="1502"/>
      <c r="AX111" s="1525"/>
      <c r="AY111" s="1525"/>
      <c r="AZ111" s="1525"/>
      <c r="BA111" s="1525"/>
      <c r="BB111" s="1526"/>
      <c r="BC111" s="1502"/>
      <c r="BD111" s="1502"/>
      <c r="BE111" s="1502"/>
      <c r="BF111" s="1528"/>
      <c r="BG111" s="1566">
        <f t="shared" si="19"/>
        <v>0</v>
      </c>
      <c r="BH111" s="1513">
        <f t="shared" si="20"/>
        <v>0</v>
      </c>
      <c r="BI111" s="1595">
        <f>SUM(BH79:BH111)</f>
        <v>63</v>
      </c>
      <c r="BJ111" s="1550">
        <f>SUM(BG79:BG111)</f>
        <v>950</v>
      </c>
      <c r="BK111" s="1515" t="s">
        <v>811</v>
      </c>
      <c r="BL111" s="1515" t="s">
        <v>84</v>
      </c>
      <c r="BM111" s="1518" t="s">
        <v>532</v>
      </c>
      <c r="BN111" s="1503">
        <v>2016</v>
      </c>
    </row>
    <row r="112" spans="3:66" ht="16.5" customHeight="1" x14ac:dyDescent="0.25">
      <c r="C112" s="970" t="s">
        <v>298</v>
      </c>
      <c r="D112" s="968">
        <v>1</v>
      </c>
      <c r="E112" s="921" t="s">
        <v>16</v>
      </c>
      <c r="F112" s="892" t="s">
        <v>822</v>
      </c>
      <c r="G112" s="892" t="s">
        <v>74</v>
      </c>
      <c r="H112" s="893" t="s">
        <v>531</v>
      </c>
      <c r="I112" s="894">
        <v>2010</v>
      </c>
      <c r="J112" s="895"/>
      <c r="K112" s="893"/>
      <c r="L112" s="893"/>
      <c r="M112" s="893">
        <v>85</v>
      </c>
      <c r="N112" s="896"/>
      <c r="O112" s="893"/>
      <c r="P112" s="893"/>
      <c r="Q112" s="893"/>
      <c r="R112" s="893"/>
      <c r="S112" s="893"/>
      <c r="T112" s="893"/>
      <c r="U112" s="1411"/>
      <c r="V112" s="1413"/>
      <c r="W112" s="1413"/>
      <c r="X112" s="1413"/>
      <c r="Y112" s="1413"/>
      <c r="Z112" s="1413"/>
      <c r="AA112" s="1027"/>
      <c r="AB112" s="1029"/>
      <c r="AC112" s="1414"/>
      <c r="AD112" s="1415"/>
      <c r="AE112" s="1413"/>
      <c r="AF112" s="1411"/>
      <c r="AG112" s="1029"/>
      <c r="AH112" s="1411"/>
      <c r="AI112" s="1411"/>
      <c r="AJ112" s="1027"/>
      <c r="AK112" s="1027"/>
      <c r="AL112" s="1027"/>
      <c r="AM112" s="1027"/>
      <c r="AN112" s="1027"/>
      <c r="AO112" s="1027"/>
      <c r="AP112" s="1027"/>
      <c r="AQ112" s="1027"/>
      <c r="AR112" s="1027"/>
      <c r="AS112" s="1028"/>
      <c r="AT112" s="1027"/>
      <c r="AU112" s="1027"/>
      <c r="AV112" s="1027"/>
      <c r="AW112" s="1027"/>
      <c r="AX112" s="1029"/>
      <c r="AY112" s="1029"/>
      <c r="AZ112" s="1029"/>
      <c r="BA112" s="1029"/>
      <c r="BB112" s="1030"/>
      <c r="BC112" s="1027"/>
      <c r="BD112" s="1027"/>
      <c r="BE112" s="1027"/>
      <c r="BF112" s="1031"/>
      <c r="BG112" s="1567">
        <f>SUM(J112:BF112)</f>
        <v>85</v>
      </c>
      <c r="BH112" s="207">
        <f>COUNTA(J112:BF112)</f>
        <v>1</v>
      </c>
      <c r="BI112" s="143"/>
      <c r="BK112" s="892" t="s">
        <v>822</v>
      </c>
      <c r="BL112" s="892" t="s">
        <v>74</v>
      </c>
      <c r="BM112" s="893" t="s">
        <v>531</v>
      </c>
      <c r="BN112" s="894">
        <v>2010</v>
      </c>
    </row>
    <row r="113" spans="3:66" ht="16.5" customHeight="1" x14ac:dyDescent="0.25">
      <c r="C113" s="970" t="s">
        <v>299</v>
      </c>
      <c r="D113" s="1016">
        <v>2</v>
      </c>
      <c r="E113" s="69" t="s">
        <v>16</v>
      </c>
      <c r="F113" s="80" t="s">
        <v>780</v>
      </c>
      <c r="G113" s="80" t="s">
        <v>66</v>
      </c>
      <c r="H113" s="367" t="s">
        <v>532</v>
      </c>
      <c r="I113" s="308">
        <v>2012</v>
      </c>
      <c r="J113" s="641"/>
      <c r="K113" s="81">
        <v>20</v>
      </c>
      <c r="L113" s="81">
        <v>42</v>
      </c>
      <c r="M113" s="117"/>
      <c r="N113" s="117"/>
      <c r="O113" s="81"/>
      <c r="P113" s="81"/>
      <c r="Q113" s="81"/>
      <c r="R113" s="81"/>
      <c r="S113" s="81"/>
      <c r="T113" s="81"/>
      <c r="U113" s="1032"/>
      <c r="V113" s="1033"/>
      <c r="W113" s="1033"/>
      <c r="X113" s="1033"/>
      <c r="Y113" s="1033"/>
      <c r="Z113" s="1033"/>
      <c r="AA113" s="1034"/>
      <c r="AB113" s="1035"/>
      <c r="AC113" s="1036"/>
      <c r="AD113" s="1037"/>
      <c r="AE113" s="1038"/>
      <c r="AF113" s="1039"/>
      <c r="AG113" s="1039"/>
      <c r="AH113" s="1039"/>
      <c r="AI113" s="1035"/>
      <c r="AJ113" s="1038"/>
      <c r="AK113" s="1040"/>
      <c r="AL113" s="1038"/>
      <c r="AM113" s="1038"/>
      <c r="AN113" s="1038"/>
      <c r="AO113" s="1038"/>
      <c r="AP113" s="1038"/>
      <c r="AQ113" s="1038"/>
      <c r="AR113" s="1038"/>
      <c r="AS113" s="1037"/>
      <c r="AT113" s="1038"/>
      <c r="AU113" s="1038"/>
      <c r="AV113" s="1038"/>
      <c r="AW113" s="1038"/>
      <c r="AX113" s="1039"/>
      <c r="AY113" s="1039"/>
      <c r="AZ113" s="1039"/>
      <c r="BA113" s="1039"/>
      <c r="BB113" s="1765"/>
      <c r="BC113" s="1038"/>
      <c r="BD113" s="1038"/>
      <c r="BE113" s="1038"/>
      <c r="BF113" s="1036"/>
      <c r="BG113" s="1568">
        <f>SUM(J113:BF113)</f>
        <v>62</v>
      </c>
      <c r="BH113" s="1014">
        <f>COUNTA(J113:BF113)</f>
        <v>2</v>
      </c>
      <c r="BI113" s="143"/>
      <c r="BK113" s="80" t="s">
        <v>780</v>
      </c>
      <c r="BL113" s="80" t="s">
        <v>66</v>
      </c>
      <c r="BM113" s="367" t="s">
        <v>532</v>
      </c>
      <c r="BN113" s="308">
        <v>2012</v>
      </c>
    </row>
    <row r="114" spans="3:66" ht="16.5" customHeight="1" x14ac:dyDescent="0.25">
      <c r="C114" s="970" t="s">
        <v>300</v>
      </c>
      <c r="D114" s="1016">
        <v>3</v>
      </c>
      <c r="E114" s="69" t="s">
        <v>16</v>
      </c>
      <c r="F114" s="80" t="s">
        <v>753</v>
      </c>
      <c r="G114" s="80" t="s">
        <v>748</v>
      </c>
      <c r="H114" s="81" t="s">
        <v>531</v>
      </c>
      <c r="I114" s="306">
        <v>2011</v>
      </c>
      <c r="J114" s="641"/>
      <c r="K114" s="81"/>
      <c r="L114" s="81"/>
      <c r="M114" s="81">
        <v>54</v>
      </c>
      <c r="N114" s="117"/>
      <c r="O114" s="81"/>
      <c r="P114" s="117"/>
      <c r="Q114" s="81"/>
      <c r="R114" s="81"/>
      <c r="S114" s="81"/>
      <c r="T114" s="81"/>
      <c r="U114" s="306"/>
      <c r="V114" s="81"/>
      <c r="W114" s="81"/>
      <c r="X114" s="81"/>
      <c r="Y114" s="81"/>
      <c r="Z114" s="81"/>
      <c r="AA114" s="81"/>
      <c r="AB114" s="308"/>
      <c r="AC114" s="628"/>
      <c r="AD114" s="572"/>
      <c r="AE114" s="71"/>
      <c r="AF114" s="308"/>
      <c r="AG114" s="308"/>
      <c r="AH114" s="308"/>
      <c r="AI114" s="308"/>
      <c r="AJ114" s="1040"/>
      <c r="AK114" s="1040"/>
      <c r="AL114" s="1040"/>
      <c r="AM114" s="1040"/>
      <c r="AN114" s="1040"/>
      <c r="AO114" s="1040"/>
      <c r="AP114" s="1040"/>
      <c r="AQ114" s="1040"/>
      <c r="AR114" s="1040"/>
      <c r="AS114" s="1041"/>
      <c r="AT114" s="1040"/>
      <c r="AU114" s="1040"/>
      <c r="AV114" s="1040"/>
      <c r="AW114" s="1040"/>
      <c r="AX114" s="1035"/>
      <c r="AY114" s="1035"/>
      <c r="AZ114" s="1035"/>
      <c r="BA114" s="1035"/>
      <c r="BB114" s="1042"/>
      <c r="BC114" s="1040"/>
      <c r="BD114" s="1040"/>
      <c r="BE114" s="1040"/>
      <c r="BF114" s="1043"/>
      <c r="BG114" s="1568">
        <f>SUM(J114:BF114)</f>
        <v>54</v>
      </c>
      <c r="BH114" s="1014">
        <f>COUNTA(J114:BF114)</f>
        <v>1</v>
      </c>
      <c r="BI114" s="143"/>
      <c r="BK114" s="80" t="s">
        <v>753</v>
      </c>
      <c r="BL114" s="80" t="s">
        <v>748</v>
      </c>
      <c r="BM114" s="81" t="s">
        <v>531</v>
      </c>
      <c r="BN114" s="306">
        <v>2011</v>
      </c>
    </row>
    <row r="115" spans="3:66" ht="16.5" customHeight="1" x14ac:dyDescent="0.25">
      <c r="C115" s="970" t="s">
        <v>301</v>
      </c>
      <c r="D115" s="1016">
        <v>4</v>
      </c>
      <c r="E115" s="69" t="s">
        <v>16</v>
      </c>
      <c r="F115" s="80" t="s">
        <v>780</v>
      </c>
      <c r="G115" s="80" t="s">
        <v>71</v>
      </c>
      <c r="H115" s="367" t="s">
        <v>532</v>
      </c>
      <c r="I115" s="306">
        <v>2012</v>
      </c>
      <c r="J115" s="641"/>
      <c r="K115" s="81">
        <v>21</v>
      </c>
      <c r="L115" s="81">
        <v>26</v>
      </c>
      <c r="M115" s="117"/>
      <c r="N115" s="117"/>
      <c r="O115" s="81"/>
      <c r="P115" s="81"/>
      <c r="Q115" s="81"/>
      <c r="R115" s="81"/>
      <c r="S115" s="81"/>
      <c r="T115" s="81"/>
      <c r="U115" s="1032"/>
      <c r="V115" s="1033"/>
      <c r="W115" s="1033"/>
      <c r="X115" s="1033"/>
      <c r="Y115" s="1033"/>
      <c r="Z115" s="1033"/>
      <c r="AA115" s="1034"/>
      <c r="AB115" s="1035"/>
      <c r="AC115" s="1036"/>
      <c r="AD115" s="1037"/>
      <c r="AE115" s="1038"/>
      <c r="AF115" s="1039"/>
      <c r="AG115" s="1035"/>
      <c r="AH115" s="1039"/>
      <c r="AI115" s="1039"/>
      <c r="AJ115" s="1040"/>
      <c r="AK115" s="1040"/>
      <c r="AL115" s="1040"/>
      <c r="AM115" s="1040"/>
      <c r="AN115" s="1040"/>
      <c r="AO115" s="1040"/>
      <c r="AP115" s="1040"/>
      <c r="AQ115" s="1040"/>
      <c r="AR115" s="1040"/>
      <c r="AS115" s="1041"/>
      <c r="AT115" s="1040"/>
      <c r="AU115" s="1040"/>
      <c r="AV115" s="1040"/>
      <c r="AW115" s="1040"/>
      <c r="AX115" s="1035"/>
      <c r="AY115" s="1035"/>
      <c r="AZ115" s="1035"/>
      <c r="BA115" s="1035"/>
      <c r="BB115" s="1042"/>
      <c r="BC115" s="1040"/>
      <c r="BD115" s="1040"/>
      <c r="BE115" s="1040"/>
      <c r="BF115" s="1043"/>
      <c r="BG115" s="1568">
        <f>SUM(J115:BF115)</f>
        <v>47</v>
      </c>
      <c r="BH115" s="1014">
        <f>COUNTA(J115:BF115)</f>
        <v>2</v>
      </c>
      <c r="BI115" s="143"/>
      <c r="BK115" s="80" t="s">
        <v>780</v>
      </c>
      <c r="BL115" s="80" t="s">
        <v>71</v>
      </c>
      <c r="BM115" s="367" t="s">
        <v>532</v>
      </c>
      <c r="BN115" s="306">
        <v>2012</v>
      </c>
    </row>
    <row r="116" spans="3:66" ht="16.5" customHeight="1" thickBot="1" x14ac:dyDescent="0.3">
      <c r="C116" s="970" t="s">
        <v>302</v>
      </c>
      <c r="D116" s="1016">
        <v>5</v>
      </c>
      <c r="E116" s="69" t="s">
        <v>16</v>
      </c>
      <c r="F116" s="80" t="s">
        <v>175</v>
      </c>
      <c r="G116" s="80" t="s">
        <v>141</v>
      </c>
      <c r="H116" s="81" t="s">
        <v>531</v>
      </c>
      <c r="I116" s="306">
        <v>2011</v>
      </c>
      <c r="J116" s="641"/>
      <c r="K116" s="81"/>
      <c r="L116" s="81"/>
      <c r="M116" s="117"/>
      <c r="N116" s="117"/>
      <c r="O116" s="81"/>
      <c r="P116" s="117"/>
      <c r="Q116" s="81"/>
      <c r="R116" s="81"/>
      <c r="S116" s="81"/>
      <c r="T116" s="81"/>
      <c r="U116" s="306"/>
      <c r="V116" s="81"/>
      <c r="W116" s="81"/>
      <c r="X116" s="81"/>
      <c r="Y116" s="81"/>
      <c r="Z116" s="81"/>
      <c r="AA116" s="81"/>
      <c r="AB116" s="308"/>
      <c r="AC116" s="628"/>
      <c r="AD116" s="572"/>
      <c r="AE116" s="71"/>
      <c r="AF116" s="308"/>
      <c r="AG116" s="308"/>
      <c r="AH116" s="308"/>
      <c r="AI116" s="308"/>
      <c r="AJ116" s="1040"/>
      <c r="AK116" s="1040"/>
      <c r="AL116" s="1040"/>
      <c r="AM116" s="1040"/>
      <c r="AN116" s="1040"/>
      <c r="AO116" s="1040"/>
      <c r="AP116" s="1040"/>
      <c r="AQ116" s="1040"/>
      <c r="AR116" s="1040"/>
      <c r="AS116" s="1041"/>
      <c r="AT116" s="1040"/>
      <c r="AU116" s="1040"/>
      <c r="AV116" s="1040"/>
      <c r="AW116" s="1040"/>
      <c r="AX116" s="1035"/>
      <c r="AY116" s="1035"/>
      <c r="AZ116" s="1035"/>
      <c r="BA116" s="1035"/>
      <c r="BB116" s="1042"/>
      <c r="BC116" s="1040"/>
      <c r="BD116" s="1040"/>
      <c r="BE116" s="1040"/>
      <c r="BF116" s="1043"/>
      <c r="BG116" s="1568">
        <f>SUM(J116:BF116)</f>
        <v>0</v>
      </c>
      <c r="BH116" s="1014">
        <f>COUNTA(J116:BF116)</f>
        <v>0</v>
      </c>
      <c r="BI116" s="143"/>
      <c r="BK116" s="80" t="s">
        <v>175</v>
      </c>
      <c r="BL116" s="80" t="s">
        <v>141</v>
      </c>
      <c r="BM116" s="81" t="s">
        <v>531</v>
      </c>
      <c r="BN116" s="306">
        <v>2011</v>
      </c>
    </row>
    <row r="117" spans="3:66" ht="16.5" customHeight="1" thickBot="1" x14ac:dyDescent="0.3">
      <c r="C117" s="970" t="s">
        <v>303</v>
      </c>
      <c r="D117" s="1044">
        <v>6</v>
      </c>
      <c r="E117" s="72" t="s">
        <v>16</v>
      </c>
      <c r="F117" s="922" t="s">
        <v>516</v>
      </c>
      <c r="G117" s="922" t="s">
        <v>130</v>
      </c>
      <c r="H117" s="925" t="s">
        <v>531</v>
      </c>
      <c r="I117" s="923">
        <v>2008</v>
      </c>
      <c r="J117" s="924"/>
      <c r="K117" s="925"/>
      <c r="L117" s="925"/>
      <c r="M117" s="926"/>
      <c r="N117" s="926"/>
      <c r="O117" s="925"/>
      <c r="P117" s="925"/>
      <c r="Q117" s="925"/>
      <c r="R117" s="925"/>
      <c r="S117" s="925"/>
      <c r="T117" s="925"/>
      <c r="U117" s="1412"/>
      <c r="V117" s="1046"/>
      <c r="W117" s="1045"/>
      <c r="X117" s="1045"/>
      <c r="Y117" s="1045"/>
      <c r="Z117" s="1045"/>
      <c r="AA117" s="1045"/>
      <c r="AB117" s="1051"/>
      <c r="AC117" s="1048"/>
      <c r="AD117" s="1049"/>
      <c r="AE117" s="1050"/>
      <c r="AF117" s="1051"/>
      <c r="AG117" s="1051"/>
      <c r="AH117" s="1051"/>
      <c r="AI117" s="1051"/>
      <c r="AJ117" s="1050"/>
      <c r="AK117" s="1050"/>
      <c r="AL117" s="1050"/>
      <c r="AM117" s="1050"/>
      <c r="AN117" s="1050"/>
      <c r="AO117" s="1050"/>
      <c r="AP117" s="1050"/>
      <c r="AQ117" s="1050"/>
      <c r="AR117" s="1050"/>
      <c r="AS117" s="1049"/>
      <c r="AT117" s="1050"/>
      <c r="AU117" s="1050"/>
      <c r="AV117" s="1050"/>
      <c r="AW117" s="1050"/>
      <c r="AX117" s="1051"/>
      <c r="AY117" s="1051"/>
      <c r="AZ117" s="1051"/>
      <c r="BA117" s="1051"/>
      <c r="BB117" s="1053"/>
      <c r="BC117" s="1050"/>
      <c r="BD117" s="1050"/>
      <c r="BE117" s="1050"/>
      <c r="BF117" s="1048"/>
      <c r="BG117" s="1569">
        <f>SUM(J117:BF117)</f>
        <v>0</v>
      </c>
      <c r="BH117" s="1054">
        <f>COUNTA(J117:BF117)</f>
        <v>0</v>
      </c>
      <c r="BI117" s="1108">
        <f>SUM(BH112:BH117)</f>
        <v>6</v>
      </c>
      <c r="BJ117" s="776">
        <f>SUM(BG112:BG117)</f>
        <v>248</v>
      </c>
      <c r="BK117" s="922" t="s">
        <v>516</v>
      </c>
      <c r="BL117" s="922" t="s">
        <v>130</v>
      </c>
      <c r="BM117" s="925" t="s">
        <v>531</v>
      </c>
      <c r="BN117" s="923">
        <v>2008</v>
      </c>
    </row>
    <row r="118" spans="3:66" ht="17.25" customHeight="1" thickBot="1" x14ac:dyDescent="0.3">
      <c r="C118" s="970" t="s">
        <v>304</v>
      </c>
      <c r="D118" s="1016">
        <v>1</v>
      </c>
      <c r="E118" s="82" t="s">
        <v>6</v>
      </c>
      <c r="F118" s="83" t="s">
        <v>618</v>
      </c>
      <c r="G118" s="83" t="s">
        <v>79</v>
      </c>
      <c r="H118" s="367" t="s">
        <v>532</v>
      </c>
      <c r="I118" s="553">
        <v>2013</v>
      </c>
      <c r="J118" s="753">
        <v>85</v>
      </c>
      <c r="K118" s="736"/>
      <c r="L118" s="736"/>
      <c r="M118" s="736"/>
      <c r="N118" s="736"/>
      <c r="O118" s="736">
        <v>125</v>
      </c>
      <c r="P118" s="736"/>
      <c r="Q118" s="736"/>
      <c r="R118" s="736"/>
      <c r="S118" s="736"/>
      <c r="T118" s="736"/>
      <c r="U118" s="737"/>
      <c r="V118" s="84"/>
      <c r="W118" s="736"/>
      <c r="X118" s="736"/>
      <c r="Y118" s="736"/>
      <c r="Z118" s="736"/>
      <c r="AA118" s="84"/>
      <c r="AB118" s="738"/>
      <c r="AC118" s="739"/>
      <c r="AD118" s="740"/>
      <c r="AE118" s="84"/>
      <c r="AF118" s="553"/>
      <c r="AG118" s="553"/>
      <c r="AH118" s="553"/>
      <c r="AI118" s="553"/>
      <c r="AJ118" s="84"/>
      <c r="AK118" s="84"/>
      <c r="AL118" s="84"/>
      <c r="AM118" s="84"/>
      <c r="AN118" s="84"/>
      <c r="AO118" s="84"/>
      <c r="AP118" s="84"/>
      <c r="AQ118" s="84"/>
      <c r="AR118" s="84"/>
      <c r="AS118" s="740"/>
      <c r="AT118" s="84"/>
      <c r="AU118" s="84"/>
      <c r="AV118" s="84"/>
      <c r="AW118" s="84"/>
      <c r="AX118" s="553"/>
      <c r="AY118" s="553"/>
      <c r="AZ118" s="553"/>
      <c r="BA118" s="553"/>
      <c r="BB118" s="753"/>
      <c r="BC118" s="84"/>
      <c r="BD118" s="84"/>
      <c r="BE118" s="84"/>
      <c r="BF118" s="739"/>
      <c r="BG118" s="1570">
        <f t="shared" ref="BG118:BG123" si="21">SUM(J118:BF118)</f>
        <v>210</v>
      </c>
      <c r="BH118" s="1055">
        <f t="shared" ref="BH118:BH123" si="22">COUNTA(J118:BF118)</f>
        <v>2</v>
      </c>
      <c r="BI118" s="143"/>
      <c r="BK118" s="82" t="s">
        <v>618</v>
      </c>
      <c r="BL118" s="83" t="s">
        <v>79</v>
      </c>
      <c r="BM118" s="367" t="s">
        <v>532</v>
      </c>
      <c r="BN118" s="739">
        <v>2013</v>
      </c>
    </row>
    <row r="119" spans="3:66" ht="16.5" hidden="1" customHeight="1" thickBot="1" x14ac:dyDescent="0.3">
      <c r="C119" s="970" t="s">
        <v>305</v>
      </c>
      <c r="D119" s="1016">
        <v>2</v>
      </c>
      <c r="E119" s="85" t="s">
        <v>6</v>
      </c>
      <c r="F119" s="86" t="s">
        <v>544</v>
      </c>
      <c r="G119" s="86" t="s">
        <v>463</v>
      </c>
      <c r="H119" s="367" t="s">
        <v>532</v>
      </c>
      <c r="I119" s="321">
        <v>2014</v>
      </c>
      <c r="J119" s="643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1056"/>
      <c r="V119" s="1057"/>
      <c r="W119" s="1057"/>
      <c r="X119" s="1057"/>
      <c r="Y119" s="1057"/>
      <c r="Z119" s="1057"/>
      <c r="AA119" s="1057"/>
      <c r="AB119" s="1058"/>
      <c r="AC119" s="1059"/>
      <c r="AD119" s="1060"/>
      <c r="AE119" s="1057"/>
      <c r="AF119" s="1056"/>
      <c r="AG119" s="1056"/>
      <c r="AH119" s="1061"/>
      <c r="AI119" s="1061"/>
      <c r="AJ119" s="1062"/>
      <c r="AK119" s="1057"/>
      <c r="AL119" s="1057"/>
      <c r="AM119" s="1057"/>
      <c r="AN119" s="1057"/>
      <c r="AO119" s="1057"/>
      <c r="AP119" s="1057"/>
      <c r="AQ119" s="1057"/>
      <c r="AR119" s="1057"/>
      <c r="AS119" s="1060"/>
      <c r="AT119" s="1057"/>
      <c r="AU119" s="1057"/>
      <c r="AV119" s="1057"/>
      <c r="AW119" s="1057"/>
      <c r="AX119" s="1061"/>
      <c r="AY119" s="1061"/>
      <c r="AZ119" s="1061"/>
      <c r="BA119" s="1061"/>
      <c r="BB119" s="1063"/>
      <c r="BC119" s="1062"/>
      <c r="BD119" s="1062"/>
      <c r="BE119" s="1062"/>
      <c r="BF119" s="1064"/>
      <c r="BG119" s="1570">
        <f t="shared" si="21"/>
        <v>0</v>
      </c>
      <c r="BH119" s="211">
        <f t="shared" si="22"/>
        <v>0</v>
      </c>
      <c r="BI119" s="143"/>
      <c r="BK119" s="85" t="s">
        <v>544</v>
      </c>
      <c r="BL119" s="86" t="s">
        <v>463</v>
      </c>
      <c r="BM119" s="367" t="s">
        <v>532</v>
      </c>
      <c r="BN119" s="644">
        <v>2014</v>
      </c>
    </row>
    <row r="120" spans="3:66" ht="16.5" hidden="1" customHeight="1" thickBot="1" x14ac:dyDescent="0.3">
      <c r="C120" s="970" t="s">
        <v>306</v>
      </c>
      <c r="D120" s="971">
        <v>3</v>
      </c>
      <c r="E120" s="85" t="s">
        <v>6</v>
      </c>
      <c r="F120" s="115" t="s">
        <v>804</v>
      </c>
      <c r="G120" s="86" t="s">
        <v>176</v>
      </c>
      <c r="H120" s="367" t="s">
        <v>532</v>
      </c>
      <c r="I120" s="321">
        <v>2014</v>
      </c>
      <c r="J120" s="643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321"/>
      <c r="V120" s="87"/>
      <c r="W120" s="87"/>
      <c r="X120" s="87"/>
      <c r="Y120" s="87"/>
      <c r="Z120" s="87"/>
      <c r="AA120" s="87"/>
      <c r="AB120" s="322"/>
      <c r="AC120" s="644"/>
      <c r="AD120" s="580"/>
      <c r="AE120" s="87"/>
      <c r="AF120" s="321"/>
      <c r="AG120" s="321"/>
      <c r="AH120" s="321"/>
      <c r="AI120" s="321"/>
      <c r="AJ120" s="87"/>
      <c r="AK120" s="87"/>
      <c r="AL120" s="87"/>
      <c r="AM120" s="87"/>
      <c r="AN120" s="87"/>
      <c r="AO120" s="87"/>
      <c r="AP120" s="87"/>
      <c r="AQ120" s="87"/>
      <c r="AR120" s="87"/>
      <c r="AS120" s="580"/>
      <c r="AT120" s="87"/>
      <c r="AU120" s="87"/>
      <c r="AV120" s="87"/>
      <c r="AW120" s="87"/>
      <c r="AX120" s="321"/>
      <c r="AY120" s="321"/>
      <c r="AZ120" s="321"/>
      <c r="BA120" s="321"/>
      <c r="BB120" s="643"/>
      <c r="BC120" s="87"/>
      <c r="BD120" s="87"/>
      <c r="BE120" s="87"/>
      <c r="BF120" s="644"/>
      <c r="BG120" s="1570">
        <f t="shared" si="21"/>
        <v>0</v>
      </c>
      <c r="BH120" s="211">
        <f t="shared" si="22"/>
        <v>0</v>
      </c>
      <c r="BI120" s="143"/>
      <c r="BK120" s="839" t="s">
        <v>804</v>
      </c>
      <c r="BL120" s="86" t="s">
        <v>176</v>
      </c>
      <c r="BM120" s="367" t="s">
        <v>532</v>
      </c>
      <c r="BN120" s="644">
        <v>2014</v>
      </c>
    </row>
    <row r="121" spans="3:66" ht="16.5" hidden="1" customHeight="1" thickBot="1" x14ac:dyDescent="0.3">
      <c r="C121" s="970" t="s">
        <v>307</v>
      </c>
      <c r="D121" s="971">
        <v>4</v>
      </c>
      <c r="E121" s="85" t="s">
        <v>6</v>
      </c>
      <c r="F121" s="86" t="s">
        <v>185</v>
      </c>
      <c r="G121" s="86" t="s">
        <v>71</v>
      </c>
      <c r="H121" s="84" t="s">
        <v>531</v>
      </c>
      <c r="I121" s="321">
        <v>2011</v>
      </c>
      <c r="J121" s="643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321"/>
      <c r="V121" s="87"/>
      <c r="W121" s="87"/>
      <c r="X121" s="87"/>
      <c r="Y121" s="87"/>
      <c r="Z121" s="87"/>
      <c r="AA121" s="87"/>
      <c r="AB121" s="322"/>
      <c r="AC121" s="644"/>
      <c r="AD121" s="580"/>
      <c r="AE121" s="87"/>
      <c r="AF121" s="321"/>
      <c r="AG121" s="321"/>
      <c r="AH121" s="321"/>
      <c r="AI121" s="321"/>
      <c r="AJ121" s="87"/>
      <c r="AK121" s="87"/>
      <c r="AL121" s="87"/>
      <c r="AM121" s="87"/>
      <c r="AN121" s="87"/>
      <c r="AO121" s="87"/>
      <c r="AP121" s="87"/>
      <c r="AQ121" s="87"/>
      <c r="AR121" s="87"/>
      <c r="AS121" s="580"/>
      <c r="AT121" s="87"/>
      <c r="AU121" s="87"/>
      <c r="AV121" s="87"/>
      <c r="AW121" s="87"/>
      <c r="AX121" s="321"/>
      <c r="AY121" s="321"/>
      <c r="AZ121" s="321"/>
      <c r="BA121" s="321"/>
      <c r="BB121" s="643"/>
      <c r="BC121" s="87"/>
      <c r="BD121" s="87"/>
      <c r="BE121" s="87"/>
      <c r="BF121" s="644"/>
      <c r="BG121" s="1570">
        <f t="shared" si="21"/>
        <v>0</v>
      </c>
      <c r="BH121" s="211">
        <f t="shared" si="22"/>
        <v>0</v>
      </c>
      <c r="BI121" s="143"/>
      <c r="BK121" s="85" t="s">
        <v>185</v>
      </c>
      <c r="BL121" s="86" t="s">
        <v>71</v>
      </c>
      <c r="BM121" s="84" t="s">
        <v>531</v>
      </c>
      <c r="BN121" s="644">
        <v>2011</v>
      </c>
    </row>
    <row r="122" spans="3:66" ht="16.5" hidden="1" customHeight="1" thickBot="1" x14ac:dyDescent="0.3">
      <c r="C122" s="970" t="s">
        <v>308</v>
      </c>
      <c r="D122" s="971">
        <v>5</v>
      </c>
      <c r="E122" s="88" t="s">
        <v>6</v>
      </c>
      <c r="F122" s="89" t="s">
        <v>157</v>
      </c>
      <c r="G122" s="89" t="s">
        <v>542</v>
      </c>
      <c r="H122" s="686" t="s">
        <v>532</v>
      </c>
      <c r="I122" s="323">
        <v>2015</v>
      </c>
      <c r="J122" s="645"/>
      <c r="K122" s="90"/>
      <c r="L122" s="90"/>
      <c r="M122" s="90"/>
      <c r="N122" s="90"/>
      <c r="O122" s="90"/>
      <c r="P122" s="90"/>
      <c r="Q122" s="90"/>
      <c r="R122" s="90"/>
      <c r="S122" s="90"/>
      <c r="T122" s="90"/>
      <c r="U122" s="323"/>
      <c r="V122" s="90"/>
      <c r="W122" s="90"/>
      <c r="X122" s="90"/>
      <c r="Y122" s="90"/>
      <c r="Z122" s="90"/>
      <c r="AA122" s="90"/>
      <c r="AB122" s="324"/>
      <c r="AC122" s="646"/>
      <c r="AD122" s="581"/>
      <c r="AE122" s="90"/>
      <c r="AF122" s="323"/>
      <c r="AG122" s="323"/>
      <c r="AH122" s="323"/>
      <c r="AI122" s="323"/>
      <c r="AJ122" s="90"/>
      <c r="AK122" s="90"/>
      <c r="AL122" s="90"/>
      <c r="AM122" s="90"/>
      <c r="AN122" s="90"/>
      <c r="AO122" s="90"/>
      <c r="AP122" s="90"/>
      <c r="AQ122" s="90"/>
      <c r="AR122" s="90"/>
      <c r="AS122" s="581"/>
      <c r="AT122" s="90"/>
      <c r="AU122" s="90"/>
      <c r="AV122" s="90"/>
      <c r="AW122" s="90"/>
      <c r="AX122" s="323"/>
      <c r="AY122" s="323"/>
      <c r="AZ122" s="323"/>
      <c r="BA122" s="323"/>
      <c r="BB122" s="645"/>
      <c r="BC122" s="90"/>
      <c r="BD122" s="90"/>
      <c r="BE122" s="90"/>
      <c r="BF122" s="646"/>
      <c r="BG122" s="1570">
        <f t="shared" si="21"/>
        <v>0</v>
      </c>
      <c r="BH122" s="211">
        <f t="shared" si="22"/>
        <v>0</v>
      </c>
      <c r="BI122" s="143"/>
      <c r="BK122" s="88" t="s">
        <v>157</v>
      </c>
      <c r="BL122" s="89" t="s">
        <v>542</v>
      </c>
      <c r="BM122" s="686" t="s">
        <v>532</v>
      </c>
      <c r="BN122" s="646">
        <v>2015</v>
      </c>
    </row>
    <row r="123" spans="3:66" ht="16.5" customHeight="1" thickBot="1" x14ac:dyDescent="0.3">
      <c r="C123" s="970" t="s">
        <v>309</v>
      </c>
      <c r="D123" s="1065">
        <v>6</v>
      </c>
      <c r="E123" s="927" t="s">
        <v>6</v>
      </c>
      <c r="F123" s="516" t="s">
        <v>148</v>
      </c>
      <c r="G123" s="516" t="s">
        <v>149</v>
      </c>
      <c r="H123" s="472" t="s">
        <v>531</v>
      </c>
      <c r="I123" s="928">
        <v>2009</v>
      </c>
      <c r="J123" s="929"/>
      <c r="K123" s="930"/>
      <c r="L123" s="930"/>
      <c r="M123" s="930"/>
      <c r="N123" s="930"/>
      <c r="O123" s="930"/>
      <c r="P123" s="930"/>
      <c r="Q123" s="930"/>
      <c r="R123" s="930"/>
      <c r="S123" s="930"/>
      <c r="T123" s="930"/>
      <c r="U123" s="1066"/>
      <c r="V123" s="1067"/>
      <c r="W123" s="1067"/>
      <c r="X123" s="1067"/>
      <c r="Y123" s="1067"/>
      <c r="Z123" s="1067"/>
      <c r="AA123" s="1067"/>
      <c r="AB123" s="1068"/>
      <c r="AC123" s="1069"/>
      <c r="AD123" s="1070"/>
      <c r="AE123" s="1067"/>
      <c r="AF123" s="1071"/>
      <c r="AG123" s="1071"/>
      <c r="AH123" s="1071"/>
      <c r="AI123" s="1071"/>
      <c r="AJ123" s="1067"/>
      <c r="AK123" s="1072"/>
      <c r="AL123" s="1072"/>
      <c r="AM123" s="1072"/>
      <c r="AN123" s="1067"/>
      <c r="AO123" s="1072"/>
      <c r="AP123" s="1072"/>
      <c r="AQ123" s="1072"/>
      <c r="AR123" s="1067"/>
      <c r="AS123" s="1073"/>
      <c r="AT123" s="1072"/>
      <c r="AU123" s="1072"/>
      <c r="AV123" s="1072"/>
      <c r="AW123" s="1072"/>
      <c r="AX123" s="1071"/>
      <c r="AY123" s="1071"/>
      <c r="AZ123" s="1066"/>
      <c r="BA123" s="1066"/>
      <c r="BB123" s="1074"/>
      <c r="BC123" s="1067"/>
      <c r="BD123" s="1067"/>
      <c r="BE123" s="1067"/>
      <c r="BF123" s="1069"/>
      <c r="BG123" s="1571">
        <f t="shared" si="21"/>
        <v>0</v>
      </c>
      <c r="BH123" s="1075">
        <f t="shared" si="22"/>
        <v>0</v>
      </c>
      <c r="BI123" s="1102">
        <f>SUM(BH118:BH123)</f>
        <v>2</v>
      </c>
      <c r="BJ123" s="777">
        <f>SUM(BG118:BG123)</f>
        <v>210</v>
      </c>
      <c r="BK123" s="85" t="s">
        <v>148</v>
      </c>
      <c r="BL123" s="86" t="s">
        <v>149</v>
      </c>
      <c r="BM123" s="84" t="s">
        <v>531</v>
      </c>
      <c r="BN123" s="644">
        <v>2009</v>
      </c>
    </row>
    <row r="124" spans="3:66" ht="16.5" customHeight="1" x14ac:dyDescent="0.25">
      <c r="C124" s="970" t="s">
        <v>310</v>
      </c>
      <c r="D124" s="968">
        <v>1</v>
      </c>
      <c r="E124" s="931" t="s">
        <v>14</v>
      </c>
      <c r="F124" s="932" t="s">
        <v>122</v>
      </c>
      <c r="G124" s="932" t="s">
        <v>96</v>
      </c>
      <c r="H124" s="933" t="s">
        <v>531</v>
      </c>
      <c r="I124" s="934">
        <v>2011</v>
      </c>
      <c r="J124" s="935"/>
      <c r="K124" s="933"/>
      <c r="L124" s="933">
        <v>170</v>
      </c>
      <c r="M124" s="933"/>
      <c r="N124" s="933"/>
      <c r="O124" s="933"/>
      <c r="P124" s="933"/>
      <c r="Q124" s="933"/>
      <c r="R124" s="933"/>
      <c r="S124" s="933"/>
      <c r="T124" s="933"/>
      <c r="U124" s="934"/>
      <c r="V124" s="933"/>
      <c r="W124" s="933"/>
      <c r="X124" s="933"/>
      <c r="Y124" s="933"/>
      <c r="Z124" s="933"/>
      <c r="AA124" s="933"/>
      <c r="AB124" s="937"/>
      <c r="AC124" s="938"/>
      <c r="AD124" s="939"/>
      <c r="AE124" s="933"/>
      <c r="AF124" s="934"/>
      <c r="AG124" s="934"/>
      <c r="AH124" s="934"/>
      <c r="AI124" s="934"/>
      <c r="AJ124" s="1416"/>
      <c r="AK124" s="1416"/>
      <c r="AL124" s="1416"/>
      <c r="AM124" s="1416"/>
      <c r="AN124" s="1416"/>
      <c r="AO124" s="1416"/>
      <c r="AP124" s="1416"/>
      <c r="AQ124" s="1416"/>
      <c r="AR124" s="1416"/>
      <c r="AS124" s="1417"/>
      <c r="AT124" s="1416"/>
      <c r="AU124" s="1416"/>
      <c r="AV124" s="1416"/>
      <c r="AW124" s="1416"/>
      <c r="AX124" s="1076"/>
      <c r="AY124" s="1076"/>
      <c r="AZ124" s="1076"/>
      <c r="BA124" s="1076"/>
      <c r="BB124" s="1418"/>
      <c r="BC124" s="1416"/>
      <c r="BD124" s="1416"/>
      <c r="BE124" s="1416"/>
      <c r="BF124" s="1419"/>
      <c r="BG124" s="1077">
        <f t="shared" ref="BG124:BG132" si="23">SUM(J124:BA124)</f>
        <v>170</v>
      </c>
      <c r="BH124" s="1606">
        <f t="shared" ref="BH124:BH132" si="24">COUNTA(J124:BF124)</f>
        <v>1</v>
      </c>
      <c r="BI124" s="143"/>
      <c r="BK124" s="92" t="s">
        <v>122</v>
      </c>
      <c r="BL124" s="92" t="s">
        <v>76</v>
      </c>
      <c r="BM124" s="93" t="s">
        <v>531</v>
      </c>
      <c r="BN124" s="327">
        <v>2013</v>
      </c>
    </row>
    <row r="125" spans="3:66" ht="16.5" customHeight="1" x14ac:dyDescent="0.25">
      <c r="C125" s="970" t="s">
        <v>311</v>
      </c>
      <c r="D125" s="1016">
        <v>2</v>
      </c>
      <c r="E125" s="91" t="s">
        <v>14</v>
      </c>
      <c r="F125" s="92" t="s">
        <v>122</v>
      </c>
      <c r="G125" s="92" t="s">
        <v>76</v>
      </c>
      <c r="H125" s="93" t="s">
        <v>531</v>
      </c>
      <c r="I125" s="327">
        <v>2013</v>
      </c>
      <c r="J125" s="649"/>
      <c r="K125" s="93">
        <v>75</v>
      </c>
      <c r="L125" s="93">
        <v>85</v>
      </c>
      <c r="M125" s="93"/>
      <c r="N125" s="94"/>
      <c r="O125" s="93">
        <v>200</v>
      </c>
      <c r="P125" s="93"/>
      <c r="Q125" s="93"/>
      <c r="R125" s="93"/>
      <c r="S125" s="93"/>
      <c r="T125" s="93"/>
      <c r="U125" s="327"/>
      <c r="V125" s="93"/>
      <c r="W125" s="93"/>
      <c r="X125" s="93"/>
      <c r="Y125" s="93"/>
      <c r="Z125" s="93"/>
      <c r="AA125" s="93"/>
      <c r="AB125" s="328"/>
      <c r="AC125" s="650"/>
      <c r="AD125" s="583"/>
      <c r="AE125" s="93"/>
      <c r="AF125" s="327"/>
      <c r="AG125" s="327"/>
      <c r="AH125" s="327"/>
      <c r="AI125" s="1078"/>
      <c r="AJ125" s="93"/>
      <c r="AK125" s="93"/>
      <c r="AL125" s="93"/>
      <c r="AM125" s="93"/>
      <c r="AN125" s="93"/>
      <c r="AO125" s="93"/>
      <c r="AP125" s="93"/>
      <c r="AQ125" s="93"/>
      <c r="AR125" s="93"/>
      <c r="AS125" s="583"/>
      <c r="AT125" s="93"/>
      <c r="AU125" s="93"/>
      <c r="AV125" s="93"/>
      <c r="AW125" s="93"/>
      <c r="AX125" s="327"/>
      <c r="AY125" s="327"/>
      <c r="AZ125" s="327"/>
      <c r="BA125" s="327"/>
      <c r="BB125" s="649"/>
      <c r="BC125" s="93"/>
      <c r="BD125" s="93"/>
      <c r="BE125" s="93"/>
      <c r="BF125" s="650"/>
      <c r="BG125" s="1080">
        <f t="shared" si="23"/>
        <v>360</v>
      </c>
      <c r="BH125" s="1607">
        <f t="shared" si="24"/>
        <v>3</v>
      </c>
      <c r="BI125" s="143"/>
      <c r="BK125" s="92" t="s">
        <v>160</v>
      </c>
      <c r="BL125" s="92" t="s">
        <v>98</v>
      </c>
      <c r="BM125" s="93" t="s">
        <v>531</v>
      </c>
      <c r="BN125" s="327">
        <v>2011</v>
      </c>
    </row>
    <row r="126" spans="3:66" ht="16.5" customHeight="1" x14ac:dyDescent="0.25">
      <c r="C126" s="970" t="s">
        <v>312</v>
      </c>
      <c r="D126" s="971">
        <v>3</v>
      </c>
      <c r="E126" s="91" t="s">
        <v>14</v>
      </c>
      <c r="F126" s="92" t="s">
        <v>160</v>
      </c>
      <c r="G126" s="92" t="s">
        <v>98</v>
      </c>
      <c r="H126" s="93" t="s">
        <v>531</v>
      </c>
      <c r="I126" s="327">
        <v>2011</v>
      </c>
      <c r="J126" s="649"/>
      <c r="K126" s="93"/>
      <c r="L126" s="93">
        <v>150</v>
      </c>
      <c r="M126" s="94"/>
      <c r="N126" s="94"/>
      <c r="O126" s="93"/>
      <c r="P126" s="93"/>
      <c r="Q126" s="93"/>
      <c r="R126" s="93"/>
      <c r="S126" s="93"/>
      <c r="T126" s="93"/>
      <c r="U126" s="327"/>
      <c r="V126" s="93"/>
      <c r="W126" s="93"/>
      <c r="X126" s="93"/>
      <c r="Y126" s="93"/>
      <c r="Z126" s="93"/>
      <c r="AA126" s="93"/>
      <c r="AB126" s="328"/>
      <c r="AC126" s="650"/>
      <c r="AD126" s="583"/>
      <c r="AE126" s="93"/>
      <c r="AF126" s="327"/>
      <c r="AG126" s="327"/>
      <c r="AH126" s="327"/>
      <c r="AI126" s="93"/>
      <c r="AJ126" s="93"/>
      <c r="AK126" s="93"/>
      <c r="AL126" s="93"/>
      <c r="AM126" s="93"/>
      <c r="AN126" s="93"/>
      <c r="AO126" s="93"/>
      <c r="AP126" s="93"/>
      <c r="AQ126" s="93"/>
      <c r="AR126" s="93"/>
      <c r="AS126" s="583"/>
      <c r="AT126" s="93"/>
      <c r="AU126" s="93"/>
      <c r="AV126" s="93"/>
      <c r="AW126" s="93"/>
      <c r="AX126" s="327"/>
      <c r="AY126" s="327"/>
      <c r="AZ126" s="327"/>
      <c r="BA126" s="327"/>
      <c r="BB126" s="649"/>
      <c r="BC126" s="93"/>
      <c r="BD126" s="93"/>
      <c r="BE126" s="93"/>
      <c r="BF126" s="650"/>
      <c r="BG126" s="1080">
        <f t="shared" si="23"/>
        <v>150</v>
      </c>
      <c r="BH126" s="1607">
        <f t="shared" si="24"/>
        <v>1</v>
      </c>
      <c r="BI126" s="143"/>
      <c r="BK126" s="92" t="s">
        <v>906</v>
      </c>
      <c r="BL126" s="92" t="s">
        <v>130</v>
      </c>
      <c r="BM126" s="93" t="s">
        <v>532</v>
      </c>
      <c r="BN126" s="327">
        <v>2014</v>
      </c>
    </row>
    <row r="127" spans="3:66" ht="16.5" customHeight="1" thickBot="1" x14ac:dyDescent="0.3">
      <c r="C127" s="970" t="s">
        <v>313</v>
      </c>
      <c r="D127" s="971">
        <v>4</v>
      </c>
      <c r="E127" s="91" t="s">
        <v>14</v>
      </c>
      <c r="F127" s="92" t="s">
        <v>906</v>
      </c>
      <c r="G127" s="92" t="s">
        <v>130</v>
      </c>
      <c r="H127" s="93" t="s">
        <v>532</v>
      </c>
      <c r="I127" s="327">
        <v>2014</v>
      </c>
      <c r="J127" s="649">
        <v>30</v>
      </c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327"/>
      <c r="V127" s="93"/>
      <c r="W127" s="93"/>
      <c r="X127" s="93"/>
      <c r="Y127" s="93"/>
      <c r="Z127" s="93"/>
      <c r="AA127" s="93"/>
      <c r="AB127" s="328"/>
      <c r="AC127" s="650"/>
      <c r="AD127" s="583"/>
      <c r="AE127" s="93"/>
      <c r="AF127" s="327"/>
      <c r="AG127" s="327"/>
      <c r="AH127" s="327"/>
      <c r="AI127" s="327"/>
      <c r="AJ127" s="93"/>
      <c r="AK127" s="93"/>
      <c r="AL127" s="93"/>
      <c r="AM127" s="93"/>
      <c r="AN127" s="93"/>
      <c r="AO127" s="93"/>
      <c r="AP127" s="93"/>
      <c r="AQ127" s="93"/>
      <c r="AR127" s="93"/>
      <c r="AS127" s="583"/>
      <c r="AT127" s="93"/>
      <c r="AU127" s="93"/>
      <c r="AV127" s="93"/>
      <c r="AW127" s="93"/>
      <c r="AX127" s="327"/>
      <c r="AY127" s="327"/>
      <c r="AZ127" s="327"/>
      <c r="BA127" s="327"/>
      <c r="BB127" s="649"/>
      <c r="BC127" s="93"/>
      <c r="BD127" s="93"/>
      <c r="BE127" s="93"/>
      <c r="BF127" s="650"/>
      <c r="BG127" s="1080">
        <f t="shared" si="23"/>
        <v>30</v>
      </c>
      <c r="BH127" s="1607">
        <f t="shared" si="24"/>
        <v>1</v>
      </c>
      <c r="BI127" s="143"/>
      <c r="BK127" s="92" t="s">
        <v>132</v>
      </c>
      <c r="BL127" s="92" t="s">
        <v>83</v>
      </c>
      <c r="BM127" s="93" t="s">
        <v>531</v>
      </c>
      <c r="BN127" s="327">
        <v>2009</v>
      </c>
    </row>
    <row r="128" spans="3:66" ht="6" hidden="1" customHeight="1" x14ac:dyDescent="0.25">
      <c r="C128" s="970" t="s">
        <v>314</v>
      </c>
      <c r="D128" s="971">
        <v>5</v>
      </c>
      <c r="E128" s="91" t="s">
        <v>14</v>
      </c>
      <c r="F128" s="92" t="s">
        <v>132</v>
      </c>
      <c r="G128" s="92" t="s">
        <v>83</v>
      </c>
      <c r="H128" s="93" t="s">
        <v>531</v>
      </c>
      <c r="I128" s="327">
        <v>2009</v>
      </c>
      <c r="J128" s="649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327"/>
      <c r="V128" s="93"/>
      <c r="W128" s="93"/>
      <c r="X128" s="93"/>
      <c r="Y128" s="93"/>
      <c r="Z128" s="93"/>
      <c r="AA128" s="93"/>
      <c r="AB128" s="328"/>
      <c r="AC128" s="650"/>
      <c r="AD128" s="583"/>
      <c r="AE128" s="93"/>
      <c r="AF128" s="327"/>
      <c r="AG128" s="327"/>
      <c r="AH128" s="327"/>
      <c r="AI128" s="93"/>
      <c r="AJ128" s="93"/>
      <c r="AK128" s="93"/>
      <c r="AL128" s="93"/>
      <c r="AM128" s="93"/>
      <c r="AN128" s="93"/>
      <c r="AO128" s="93"/>
      <c r="AP128" s="93"/>
      <c r="AQ128" s="93"/>
      <c r="AR128" s="93"/>
      <c r="AS128" s="583"/>
      <c r="AT128" s="93"/>
      <c r="AU128" s="93"/>
      <c r="AV128" s="93"/>
      <c r="AW128" s="93"/>
      <c r="AX128" s="327"/>
      <c r="AY128" s="327"/>
      <c r="AZ128" s="327"/>
      <c r="BA128" s="327"/>
      <c r="BB128" s="649"/>
      <c r="BC128" s="93"/>
      <c r="BD128" s="93"/>
      <c r="BE128" s="93"/>
      <c r="BF128" s="650"/>
      <c r="BG128" s="1080">
        <f t="shared" si="23"/>
        <v>0</v>
      </c>
      <c r="BH128" s="1607">
        <f t="shared" si="24"/>
        <v>0</v>
      </c>
      <c r="BI128" s="143"/>
      <c r="BK128" s="92" t="s">
        <v>137</v>
      </c>
      <c r="BL128" s="92" t="s">
        <v>114</v>
      </c>
      <c r="BM128" s="93" t="s">
        <v>531</v>
      </c>
      <c r="BN128" s="327">
        <v>2009</v>
      </c>
    </row>
    <row r="129" spans="3:66" ht="16.5" hidden="1" customHeight="1" thickBot="1" x14ac:dyDescent="0.3">
      <c r="C129" s="970" t="s">
        <v>315</v>
      </c>
      <c r="D129" s="971">
        <v>6</v>
      </c>
      <c r="E129" s="91" t="s">
        <v>14</v>
      </c>
      <c r="F129" s="92" t="s">
        <v>137</v>
      </c>
      <c r="G129" s="92" t="s">
        <v>114</v>
      </c>
      <c r="H129" s="93" t="s">
        <v>531</v>
      </c>
      <c r="I129" s="327">
        <v>2009</v>
      </c>
      <c r="J129" s="649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327"/>
      <c r="V129" s="93"/>
      <c r="W129" s="93"/>
      <c r="X129" s="93"/>
      <c r="Y129" s="93"/>
      <c r="Z129" s="93"/>
      <c r="AA129" s="93"/>
      <c r="AB129" s="328"/>
      <c r="AC129" s="650"/>
      <c r="AD129" s="583"/>
      <c r="AE129" s="93"/>
      <c r="AF129" s="327"/>
      <c r="AG129" s="327"/>
      <c r="AH129" s="327"/>
      <c r="AI129" s="327"/>
      <c r="AJ129" s="93"/>
      <c r="AK129" s="93"/>
      <c r="AL129" s="93"/>
      <c r="AM129" s="93"/>
      <c r="AN129" s="93"/>
      <c r="AO129" s="93"/>
      <c r="AP129" s="93"/>
      <c r="AQ129" s="93"/>
      <c r="AR129" s="93"/>
      <c r="AS129" s="583"/>
      <c r="AT129" s="93"/>
      <c r="AU129" s="93"/>
      <c r="AV129" s="93"/>
      <c r="AW129" s="93"/>
      <c r="AX129" s="327"/>
      <c r="AY129" s="327"/>
      <c r="AZ129" s="327"/>
      <c r="BA129" s="327"/>
      <c r="BB129" s="649"/>
      <c r="BC129" s="93"/>
      <c r="BD129" s="93"/>
      <c r="BE129" s="93"/>
      <c r="BF129" s="650"/>
      <c r="BG129" s="1080">
        <f t="shared" si="23"/>
        <v>0</v>
      </c>
      <c r="BH129" s="1607">
        <f t="shared" si="24"/>
        <v>0</v>
      </c>
      <c r="BI129" s="143"/>
      <c r="BK129" s="92" t="s">
        <v>182</v>
      </c>
      <c r="BL129" s="92" t="s">
        <v>82</v>
      </c>
      <c r="BM129" s="93" t="s">
        <v>531</v>
      </c>
      <c r="BN129" s="327">
        <v>2012</v>
      </c>
    </row>
    <row r="130" spans="3:66" ht="16.5" hidden="1" customHeight="1" thickBot="1" x14ac:dyDescent="0.3">
      <c r="C130" s="970" t="s">
        <v>316</v>
      </c>
      <c r="D130" s="971">
        <v>7</v>
      </c>
      <c r="E130" s="91" t="s">
        <v>14</v>
      </c>
      <c r="F130" s="92" t="s">
        <v>182</v>
      </c>
      <c r="G130" s="92" t="s">
        <v>82</v>
      </c>
      <c r="H130" s="93" t="s">
        <v>531</v>
      </c>
      <c r="I130" s="327">
        <v>2012</v>
      </c>
      <c r="J130" s="649"/>
      <c r="K130" s="93"/>
      <c r="L130" s="93"/>
      <c r="M130" s="94"/>
      <c r="N130" s="94"/>
      <c r="O130" s="93"/>
      <c r="P130" s="93"/>
      <c r="Q130" s="93"/>
      <c r="R130" s="93"/>
      <c r="S130" s="93"/>
      <c r="T130" s="93"/>
      <c r="U130" s="327"/>
      <c r="V130" s="93"/>
      <c r="W130" s="93"/>
      <c r="X130" s="93"/>
      <c r="Y130" s="93"/>
      <c r="Z130" s="93"/>
      <c r="AA130" s="93"/>
      <c r="AB130" s="328"/>
      <c r="AC130" s="650"/>
      <c r="AD130" s="583"/>
      <c r="AE130" s="93"/>
      <c r="AF130" s="327"/>
      <c r="AG130" s="327"/>
      <c r="AH130" s="327"/>
      <c r="AI130" s="1079"/>
      <c r="AJ130" s="93"/>
      <c r="AK130" s="93"/>
      <c r="AL130" s="93"/>
      <c r="AM130" s="93"/>
      <c r="AN130" s="93"/>
      <c r="AO130" s="93"/>
      <c r="AP130" s="93"/>
      <c r="AQ130" s="93"/>
      <c r="AR130" s="93"/>
      <c r="AS130" s="583"/>
      <c r="AT130" s="93"/>
      <c r="AU130" s="93"/>
      <c r="AV130" s="93"/>
      <c r="AW130" s="93"/>
      <c r="AX130" s="327"/>
      <c r="AY130" s="327"/>
      <c r="AZ130" s="327"/>
      <c r="BA130" s="327"/>
      <c r="BB130" s="649"/>
      <c r="BC130" s="93"/>
      <c r="BD130" s="93"/>
      <c r="BE130" s="93"/>
      <c r="BF130" s="650"/>
      <c r="BG130" s="1080">
        <f t="shared" si="23"/>
        <v>0</v>
      </c>
      <c r="BH130" s="1607">
        <f t="shared" si="24"/>
        <v>0</v>
      </c>
      <c r="BI130" s="143"/>
      <c r="BK130" s="92" t="s">
        <v>563</v>
      </c>
      <c r="BL130" s="92" t="s">
        <v>564</v>
      </c>
      <c r="BM130" s="93" t="s">
        <v>531</v>
      </c>
      <c r="BN130" s="327">
        <v>2014</v>
      </c>
    </row>
    <row r="131" spans="3:66" ht="15.75" hidden="1" thickBot="1" x14ac:dyDescent="0.3">
      <c r="C131" s="970" t="s">
        <v>317</v>
      </c>
      <c r="D131" s="971">
        <v>8</v>
      </c>
      <c r="E131" s="91" t="s">
        <v>14</v>
      </c>
      <c r="F131" s="92" t="s">
        <v>563</v>
      </c>
      <c r="G131" s="92" t="s">
        <v>564</v>
      </c>
      <c r="H131" s="93" t="s">
        <v>531</v>
      </c>
      <c r="I131" s="327">
        <v>2014</v>
      </c>
      <c r="J131" s="649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327"/>
      <c r="V131" s="93"/>
      <c r="W131" s="93"/>
      <c r="X131" s="93"/>
      <c r="Y131" s="93"/>
      <c r="Z131" s="93"/>
      <c r="AA131" s="93"/>
      <c r="AB131" s="328"/>
      <c r="AC131" s="650"/>
      <c r="AD131" s="583"/>
      <c r="AE131" s="93"/>
      <c r="AF131" s="327"/>
      <c r="AG131" s="327"/>
      <c r="AH131" s="327"/>
      <c r="AI131" s="327"/>
      <c r="AJ131" s="93"/>
      <c r="AK131" s="93"/>
      <c r="AL131" s="93"/>
      <c r="AM131" s="93"/>
      <c r="AN131" s="93"/>
      <c r="AO131" s="93"/>
      <c r="AP131" s="93"/>
      <c r="AQ131" s="93"/>
      <c r="AR131" s="93"/>
      <c r="AS131" s="583"/>
      <c r="AT131" s="93"/>
      <c r="AU131" s="93"/>
      <c r="AV131" s="93"/>
      <c r="AW131" s="93"/>
      <c r="AX131" s="327"/>
      <c r="AY131" s="327"/>
      <c r="AZ131" s="327"/>
      <c r="BA131" s="327"/>
      <c r="BB131" s="649"/>
      <c r="BC131" s="93"/>
      <c r="BD131" s="93"/>
      <c r="BE131" s="93"/>
      <c r="BF131" s="650"/>
      <c r="BG131" s="1080">
        <f t="shared" si="23"/>
        <v>0</v>
      </c>
      <c r="BH131" s="1607">
        <f t="shared" si="24"/>
        <v>0</v>
      </c>
      <c r="BI131" s="143"/>
      <c r="BK131" s="941" t="s">
        <v>182</v>
      </c>
      <c r="BL131" s="941" t="s">
        <v>96</v>
      </c>
      <c r="BM131" s="942" t="s">
        <v>531</v>
      </c>
      <c r="BN131" s="943">
        <v>2015</v>
      </c>
    </row>
    <row r="132" spans="3:66" ht="16.5" customHeight="1" thickBot="1" x14ac:dyDescent="0.3">
      <c r="C132" s="970" t="s">
        <v>318</v>
      </c>
      <c r="D132" s="973">
        <v>9</v>
      </c>
      <c r="E132" s="940" t="s">
        <v>14</v>
      </c>
      <c r="F132" s="941" t="s">
        <v>182</v>
      </c>
      <c r="G132" s="941" t="s">
        <v>96</v>
      </c>
      <c r="H132" s="942" t="s">
        <v>531</v>
      </c>
      <c r="I132" s="943">
        <v>2015</v>
      </c>
      <c r="J132" s="944"/>
      <c r="K132" s="942"/>
      <c r="L132" s="942"/>
      <c r="M132" s="942"/>
      <c r="N132" s="942"/>
      <c r="O132" s="942"/>
      <c r="P132" s="942"/>
      <c r="Q132" s="942"/>
      <c r="R132" s="942"/>
      <c r="S132" s="942"/>
      <c r="T132" s="942"/>
      <c r="U132" s="943"/>
      <c r="V132" s="942"/>
      <c r="W132" s="942"/>
      <c r="X132" s="942"/>
      <c r="Y132" s="942"/>
      <c r="Z132" s="942"/>
      <c r="AA132" s="942"/>
      <c r="AB132" s="945"/>
      <c r="AC132" s="946"/>
      <c r="AD132" s="947"/>
      <c r="AE132" s="942"/>
      <c r="AF132" s="943"/>
      <c r="AG132" s="943"/>
      <c r="AH132" s="943"/>
      <c r="AI132" s="943"/>
      <c r="AJ132" s="942"/>
      <c r="AK132" s="942"/>
      <c r="AL132" s="942"/>
      <c r="AM132" s="942"/>
      <c r="AN132" s="942"/>
      <c r="AO132" s="942"/>
      <c r="AP132" s="942"/>
      <c r="AQ132" s="942"/>
      <c r="AR132" s="942"/>
      <c r="AS132" s="947"/>
      <c r="AT132" s="942"/>
      <c r="AU132" s="942"/>
      <c r="AV132" s="942"/>
      <c r="AW132" s="942"/>
      <c r="AX132" s="943"/>
      <c r="AY132" s="943"/>
      <c r="AZ132" s="943"/>
      <c r="BA132" s="943"/>
      <c r="BB132" s="944"/>
      <c r="BC132" s="942"/>
      <c r="BD132" s="942"/>
      <c r="BE132" s="942"/>
      <c r="BF132" s="946"/>
      <c r="BG132" s="1081">
        <f t="shared" si="23"/>
        <v>0</v>
      </c>
      <c r="BH132" s="1608">
        <f t="shared" si="24"/>
        <v>0</v>
      </c>
      <c r="BI132" s="1596">
        <f>SUM(BH124:BH132)</f>
        <v>6</v>
      </c>
      <c r="BJ132" s="778">
        <f>SUM(BG124:BG132)</f>
        <v>710</v>
      </c>
      <c r="BK132" s="128" t="s">
        <v>645</v>
      </c>
      <c r="BL132" s="128" t="s">
        <v>643</v>
      </c>
      <c r="BM132" s="129" t="s">
        <v>531</v>
      </c>
      <c r="BN132" s="329">
        <v>2006</v>
      </c>
    </row>
    <row r="133" spans="3:66" ht="16.5" customHeight="1" x14ac:dyDescent="0.25">
      <c r="C133" s="970" t="s">
        <v>319</v>
      </c>
      <c r="D133" s="968">
        <v>1</v>
      </c>
      <c r="E133" s="730" t="s">
        <v>764</v>
      </c>
      <c r="F133" s="694" t="s">
        <v>818</v>
      </c>
      <c r="G133" s="694" t="s">
        <v>140</v>
      </c>
      <c r="H133" s="707" t="s">
        <v>532</v>
      </c>
      <c r="I133" s="695">
        <v>2014</v>
      </c>
      <c r="J133" s="794"/>
      <c r="K133" s="707"/>
      <c r="L133" s="707"/>
      <c r="M133" s="707"/>
      <c r="N133" s="707"/>
      <c r="O133" s="707"/>
      <c r="P133" s="707"/>
      <c r="Q133" s="707"/>
      <c r="R133" s="707"/>
      <c r="S133" s="707"/>
      <c r="T133" s="707"/>
      <c r="U133" s="707"/>
      <c r="V133" s="707"/>
      <c r="W133" s="707"/>
      <c r="X133" s="707"/>
      <c r="Y133" s="707"/>
      <c r="Z133" s="707"/>
      <c r="AA133" s="707"/>
      <c r="AB133" s="707"/>
      <c r="AC133" s="732"/>
      <c r="AD133" s="697"/>
      <c r="AE133" s="707"/>
      <c r="AF133" s="707"/>
      <c r="AG133" s="707"/>
      <c r="AH133" s="707"/>
      <c r="AI133" s="707"/>
      <c r="AJ133" s="707"/>
      <c r="AK133" s="707"/>
      <c r="AL133" s="707"/>
      <c r="AM133" s="707"/>
      <c r="AN133" s="707"/>
      <c r="AO133" s="707"/>
      <c r="AP133" s="707"/>
      <c r="AQ133" s="707"/>
      <c r="AR133" s="707"/>
      <c r="AS133" s="697"/>
      <c r="AT133" s="707"/>
      <c r="AU133" s="707"/>
      <c r="AV133" s="707"/>
      <c r="AW133" s="707"/>
      <c r="AX133" s="707"/>
      <c r="AY133" s="707"/>
      <c r="AZ133" s="707"/>
      <c r="BA133" s="695"/>
      <c r="BB133" s="794">
        <v>10</v>
      </c>
      <c r="BC133" s="707">
        <v>10</v>
      </c>
      <c r="BD133" s="707"/>
      <c r="BE133" s="707"/>
      <c r="BF133" s="732"/>
      <c r="BG133" s="821">
        <f t="shared" ref="BG133:BG135" si="25">SUM(J133:BF133)</f>
        <v>20</v>
      </c>
      <c r="BH133" s="696">
        <f t="shared" ref="BH133:BH135" si="26">COUNTA(J133:BF133)</f>
        <v>2</v>
      </c>
      <c r="BK133" s="58" t="s">
        <v>765</v>
      </c>
      <c r="BL133" s="58" t="s">
        <v>766</v>
      </c>
      <c r="BM133" s="59" t="s">
        <v>532</v>
      </c>
      <c r="BN133" s="59">
        <v>2011</v>
      </c>
    </row>
    <row r="134" spans="3:66" ht="16.5" customHeight="1" thickBot="1" x14ac:dyDescent="0.3">
      <c r="C134" s="970" t="s">
        <v>320</v>
      </c>
      <c r="D134" s="1017">
        <v>2</v>
      </c>
      <c r="E134" s="1152" t="s">
        <v>764</v>
      </c>
      <c r="F134" s="1153" t="s">
        <v>880</v>
      </c>
      <c r="G134" s="1153" t="s">
        <v>130</v>
      </c>
      <c r="H134" s="1154" t="s">
        <v>532</v>
      </c>
      <c r="I134" s="1155">
        <v>2013</v>
      </c>
      <c r="J134" s="1156"/>
      <c r="K134" s="1154"/>
      <c r="L134" s="1154"/>
      <c r="M134" s="1154"/>
      <c r="N134" s="1154"/>
      <c r="O134" s="1154"/>
      <c r="P134" s="1154"/>
      <c r="Q134" s="1154"/>
      <c r="R134" s="1154"/>
      <c r="S134" s="1154"/>
      <c r="T134" s="1154"/>
      <c r="U134" s="1154"/>
      <c r="V134" s="1154"/>
      <c r="W134" s="1154"/>
      <c r="X134" s="1154"/>
      <c r="Y134" s="1154"/>
      <c r="Z134" s="1154"/>
      <c r="AA134" s="1154"/>
      <c r="AB134" s="1154"/>
      <c r="AC134" s="1157"/>
      <c r="AD134" s="1158"/>
      <c r="AE134" s="1154"/>
      <c r="AF134" s="1154"/>
      <c r="AG134" s="1154"/>
      <c r="AH134" s="1154"/>
      <c r="AI134" s="1154"/>
      <c r="AJ134" s="1154"/>
      <c r="AK134" s="1154"/>
      <c r="AL134" s="1154"/>
      <c r="AM134" s="1154"/>
      <c r="AN134" s="1154"/>
      <c r="AO134" s="1154"/>
      <c r="AP134" s="1154"/>
      <c r="AQ134" s="1154"/>
      <c r="AR134" s="1154"/>
      <c r="AS134" s="1158"/>
      <c r="AT134" s="1154"/>
      <c r="AU134" s="1154"/>
      <c r="AV134" s="1154"/>
      <c r="AW134" s="1154"/>
      <c r="AX134" s="1154"/>
      <c r="AY134" s="1154"/>
      <c r="AZ134" s="1154"/>
      <c r="BA134" s="1155"/>
      <c r="BB134" s="1156">
        <v>10</v>
      </c>
      <c r="BC134" s="1154">
        <v>10</v>
      </c>
      <c r="BD134" s="1154"/>
      <c r="BE134" s="1154"/>
      <c r="BF134" s="1157"/>
      <c r="BG134" s="701">
        <f t="shared" ref="BG134" si="27">SUM(J134:BF134)</f>
        <v>20</v>
      </c>
      <c r="BH134" s="1159">
        <f t="shared" ref="BH134" si="28">COUNTA(J134:BF134)</f>
        <v>2</v>
      </c>
      <c r="BK134" s="58" t="s">
        <v>880</v>
      </c>
      <c r="BL134" s="58" t="s">
        <v>130</v>
      </c>
      <c r="BM134" s="59" t="s">
        <v>532</v>
      </c>
      <c r="BN134" s="59">
        <v>2013</v>
      </c>
    </row>
    <row r="135" spans="3:66" ht="16.5" customHeight="1" thickBot="1" x14ac:dyDescent="0.3">
      <c r="C135" s="970" t="s">
        <v>321</v>
      </c>
      <c r="D135" s="973">
        <v>3</v>
      </c>
      <c r="E135" s="791" t="s">
        <v>764</v>
      </c>
      <c r="F135" s="708" t="s">
        <v>765</v>
      </c>
      <c r="G135" s="708" t="s">
        <v>766</v>
      </c>
      <c r="H135" s="709" t="s">
        <v>532</v>
      </c>
      <c r="I135" s="744">
        <v>2011</v>
      </c>
      <c r="J135" s="749"/>
      <c r="K135" s="709"/>
      <c r="L135" s="709"/>
      <c r="M135" s="709"/>
      <c r="N135" s="709"/>
      <c r="O135" s="709"/>
      <c r="P135" s="709"/>
      <c r="Q135" s="709"/>
      <c r="R135" s="709"/>
      <c r="S135" s="709"/>
      <c r="T135" s="709"/>
      <c r="U135" s="709"/>
      <c r="V135" s="709"/>
      <c r="W135" s="709"/>
      <c r="X135" s="709"/>
      <c r="Y135" s="709"/>
      <c r="Z135" s="709"/>
      <c r="AA135" s="709"/>
      <c r="AB135" s="709"/>
      <c r="AC135" s="750"/>
      <c r="AD135" s="802"/>
      <c r="AE135" s="709"/>
      <c r="AF135" s="709"/>
      <c r="AG135" s="709"/>
      <c r="AH135" s="709"/>
      <c r="AI135" s="709"/>
      <c r="AJ135" s="709"/>
      <c r="AK135" s="709"/>
      <c r="AL135" s="709"/>
      <c r="AM135" s="709"/>
      <c r="AN135" s="709"/>
      <c r="AO135" s="709"/>
      <c r="AP135" s="709"/>
      <c r="AQ135" s="709"/>
      <c r="AR135" s="709"/>
      <c r="AS135" s="802"/>
      <c r="AT135" s="709"/>
      <c r="AU135" s="709"/>
      <c r="AV135" s="709"/>
      <c r="AW135" s="709"/>
      <c r="AX135" s="709"/>
      <c r="AY135" s="709"/>
      <c r="AZ135" s="709"/>
      <c r="BA135" s="744"/>
      <c r="BB135" s="749"/>
      <c r="BC135" s="709"/>
      <c r="BD135" s="709"/>
      <c r="BE135" s="709"/>
      <c r="BF135" s="750"/>
      <c r="BG135" s="1148">
        <f t="shared" si="25"/>
        <v>0</v>
      </c>
      <c r="BH135" s="216">
        <f t="shared" si="26"/>
        <v>0</v>
      </c>
      <c r="BI135" s="1082">
        <f>SUM(BH133:BH135)</f>
        <v>4</v>
      </c>
      <c r="BJ135" s="779">
        <f>SUM(BG133:BG135)</f>
        <v>40</v>
      </c>
      <c r="BK135" s="58" t="s">
        <v>818</v>
      </c>
      <c r="BL135" s="58" t="s">
        <v>140</v>
      </c>
      <c r="BM135" s="59" t="s">
        <v>532</v>
      </c>
      <c r="BN135" s="59">
        <v>2014</v>
      </c>
    </row>
    <row r="136" spans="3:66" ht="16.5" customHeight="1" x14ac:dyDescent="0.25">
      <c r="C136" s="970" t="s">
        <v>322</v>
      </c>
      <c r="D136" s="1016">
        <v>1</v>
      </c>
      <c r="E136" s="702" t="s">
        <v>13</v>
      </c>
      <c r="F136" s="703" t="s">
        <v>117</v>
      </c>
      <c r="G136" s="703" t="s">
        <v>118</v>
      </c>
      <c r="H136" s="704" t="s">
        <v>531</v>
      </c>
      <c r="I136" s="705">
        <v>2011</v>
      </c>
      <c r="J136" s="706"/>
      <c r="K136" s="704"/>
      <c r="L136" s="704">
        <v>200</v>
      </c>
      <c r="M136" s="704">
        <v>105</v>
      </c>
      <c r="N136" s="704"/>
      <c r="O136" s="704"/>
      <c r="P136" s="704"/>
      <c r="Q136" s="704"/>
      <c r="R136" s="704"/>
      <c r="S136" s="704"/>
      <c r="T136" s="704"/>
      <c r="U136" s="1083"/>
      <c r="V136" s="1084"/>
      <c r="W136" s="1084"/>
      <c r="X136" s="1084"/>
      <c r="Y136" s="1084"/>
      <c r="Z136" s="1084"/>
      <c r="AA136" s="1084"/>
      <c r="AB136" s="1085"/>
      <c r="AC136" s="1086"/>
      <c r="AD136" s="1087"/>
      <c r="AE136" s="1084"/>
      <c r="AF136" s="1083"/>
      <c r="AG136" s="1083"/>
      <c r="AH136" s="1083"/>
      <c r="AI136" s="1083"/>
      <c r="AJ136" s="1084"/>
      <c r="AK136" s="1084"/>
      <c r="AL136" s="1084"/>
      <c r="AM136" s="1084"/>
      <c r="AN136" s="1084"/>
      <c r="AO136" s="1084"/>
      <c r="AP136" s="1084"/>
      <c r="AQ136" s="1084"/>
      <c r="AR136" s="1084"/>
      <c r="AS136" s="1087"/>
      <c r="AT136" s="1084"/>
      <c r="AU136" s="1084"/>
      <c r="AV136" s="1084"/>
      <c r="AW136" s="1084"/>
      <c r="AX136" s="1083"/>
      <c r="AY136" s="1083"/>
      <c r="AZ136" s="1083"/>
      <c r="BA136" s="1083"/>
      <c r="BB136" s="1088">
        <v>10</v>
      </c>
      <c r="BC136" s="1084">
        <v>10</v>
      </c>
      <c r="BD136" s="1084"/>
      <c r="BE136" s="1084"/>
      <c r="BF136" s="1086"/>
      <c r="BG136" s="1572">
        <f t="shared" ref="BG136:BG175" si="29">SUM(J136:BF136)</f>
        <v>325</v>
      </c>
      <c r="BH136" s="1498">
        <f t="shared" ref="BH136:BH175" si="30">COUNTA(J136:BF136)</f>
        <v>4</v>
      </c>
      <c r="BI136" s="1104"/>
      <c r="BJ136" s="288"/>
      <c r="BK136" s="703" t="s">
        <v>117</v>
      </c>
      <c r="BL136" s="703" t="s">
        <v>118</v>
      </c>
      <c r="BM136" s="704" t="s">
        <v>531</v>
      </c>
      <c r="BN136" s="705">
        <v>2011</v>
      </c>
    </row>
    <row r="137" spans="3:66" ht="16.5" customHeight="1" x14ac:dyDescent="0.25">
      <c r="C137" s="970" t="s">
        <v>323</v>
      </c>
      <c r="D137" s="1016">
        <v>2</v>
      </c>
      <c r="E137" s="95" t="s">
        <v>13</v>
      </c>
      <c r="F137" s="96" t="s">
        <v>549</v>
      </c>
      <c r="G137" s="96" t="s">
        <v>74</v>
      </c>
      <c r="H137" s="97" t="s">
        <v>531</v>
      </c>
      <c r="I137" s="331">
        <v>2015</v>
      </c>
      <c r="J137" s="653"/>
      <c r="K137" s="97"/>
      <c r="L137" s="97">
        <v>39</v>
      </c>
      <c r="M137" s="97"/>
      <c r="N137" s="97">
        <v>200</v>
      </c>
      <c r="O137" s="97"/>
      <c r="P137" s="97"/>
      <c r="Q137" s="97"/>
      <c r="R137" s="97"/>
      <c r="S137" s="97"/>
      <c r="T137" s="97"/>
      <c r="U137" s="331"/>
      <c r="V137" s="97"/>
      <c r="W137" s="97"/>
      <c r="X137" s="97"/>
      <c r="Y137" s="97"/>
      <c r="Z137" s="97"/>
      <c r="AA137" s="97"/>
      <c r="AB137" s="332"/>
      <c r="AC137" s="654"/>
      <c r="AD137" s="585"/>
      <c r="AE137" s="97"/>
      <c r="AF137" s="331"/>
      <c r="AG137" s="331"/>
      <c r="AH137" s="331"/>
      <c r="AI137" s="331"/>
      <c r="AJ137" s="97"/>
      <c r="AK137" s="97"/>
      <c r="AL137" s="97"/>
      <c r="AM137" s="97"/>
      <c r="AN137" s="97"/>
      <c r="AO137" s="97"/>
      <c r="AP137" s="97"/>
      <c r="AQ137" s="97"/>
      <c r="AR137" s="97"/>
      <c r="AS137" s="585"/>
      <c r="AT137" s="97"/>
      <c r="AU137" s="97"/>
      <c r="AV137" s="97"/>
      <c r="AW137" s="97"/>
      <c r="AX137" s="331"/>
      <c r="AY137" s="331"/>
      <c r="AZ137" s="331"/>
      <c r="BA137" s="331"/>
      <c r="BB137" s="653"/>
      <c r="BC137" s="97"/>
      <c r="BD137" s="97"/>
      <c r="BE137" s="97"/>
      <c r="BF137" s="654"/>
      <c r="BG137" s="334">
        <f t="shared" si="29"/>
        <v>239</v>
      </c>
      <c r="BH137" s="1499">
        <f t="shared" si="30"/>
        <v>2</v>
      </c>
      <c r="BI137" s="143"/>
      <c r="BK137" s="96" t="s">
        <v>549</v>
      </c>
      <c r="BL137" s="96" t="s">
        <v>74</v>
      </c>
      <c r="BM137" s="97" t="s">
        <v>531</v>
      </c>
      <c r="BN137" s="331">
        <v>2015</v>
      </c>
    </row>
    <row r="138" spans="3:66" ht="16.5" customHeight="1" x14ac:dyDescent="0.25">
      <c r="C138" s="970" t="s">
        <v>324</v>
      </c>
      <c r="D138" s="971">
        <v>3</v>
      </c>
      <c r="E138" s="95" t="s">
        <v>13</v>
      </c>
      <c r="F138" s="96" t="s">
        <v>428</v>
      </c>
      <c r="G138" s="96" t="s">
        <v>429</v>
      </c>
      <c r="H138" s="97" t="s">
        <v>531</v>
      </c>
      <c r="I138" s="331">
        <v>2012</v>
      </c>
      <c r="J138" s="653"/>
      <c r="K138" s="97">
        <v>50</v>
      </c>
      <c r="L138" s="97">
        <v>100</v>
      </c>
      <c r="M138" s="97">
        <v>60</v>
      </c>
      <c r="N138" s="97"/>
      <c r="O138" s="97"/>
      <c r="P138" s="97"/>
      <c r="Q138" s="97"/>
      <c r="R138" s="97"/>
      <c r="S138" s="97"/>
      <c r="T138" s="97"/>
      <c r="U138" s="331"/>
      <c r="V138" s="97"/>
      <c r="W138" s="97"/>
      <c r="X138" s="97"/>
      <c r="Y138" s="97"/>
      <c r="Z138" s="97"/>
      <c r="AA138" s="97"/>
      <c r="AB138" s="332"/>
      <c r="AC138" s="654"/>
      <c r="AD138" s="585"/>
      <c r="AE138" s="97"/>
      <c r="AF138" s="331"/>
      <c r="AG138" s="331"/>
      <c r="AH138" s="331"/>
      <c r="AI138" s="1091"/>
      <c r="AJ138" s="97"/>
      <c r="AK138" s="97"/>
      <c r="AL138" s="97"/>
      <c r="AM138" s="97"/>
      <c r="AN138" s="97"/>
      <c r="AO138" s="97"/>
      <c r="AP138" s="97"/>
      <c r="AQ138" s="97"/>
      <c r="AR138" s="97"/>
      <c r="AS138" s="585"/>
      <c r="AT138" s="97"/>
      <c r="AU138" s="97"/>
      <c r="AV138" s="97"/>
      <c r="AW138" s="97"/>
      <c r="AX138" s="331"/>
      <c r="AY138" s="331"/>
      <c r="AZ138" s="331"/>
      <c r="BA138" s="331"/>
      <c r="BB138" s="653"/>
      <c r="BC138" s="97"/>
      <c r="BD138" s="97"/>
      <c r="BE138" s="97"/>
      <c r="BF138" s="654"/>
      <c r="BG138" s="334">
        <f t="shared" si="29"/>
        <v>210</v>
      </c>
      <c r="BH138" s="1499">
        <f t="shared" si="30"/>
        <v>3</v>
      </c>
      <c r="BI138" s="143"/>
      <c r="BK138" s="96" t="s">
        <v>428</v>
      </c>
      <c r="BL138" s="96" t="s">
        <v>429</v>
      </c>
      <c r="BM138" s="97" t="s">
        <v>531</v>
      </c>
      <c r="BN138" s="331">
        <v>2012</v>
      </c>
    </row>
    <row r="139" spans="3:66" ht="16.5" customHeight="1" x14ac:dyDescent="0.25">
      <c r="C139" s="970" t="s">
        <v>325</v>
      </c>
      <c r="D139" s="971">
        <v>4</v>
      </c>
      <c r="E139" s="95" t="s">
        <v>13</v>
      </c>
      <c r="F139" s="96" t="s">
        <v>552</v>
      </c>
      <c r="G139" s="96" t="s">
        <v>71</v>
      </c>
      <c r="H139" s="97" t="s">
        <v>531</v>
      </c>
      <c r="I139" s="331">
        <v>2015</v>
      </c>
      <c r="J139" s="653">
        <v>58</v>
      </c>
      <c r="K139" s="97"/>
      <c r="L139" s="97">
        <v>36</v>
      </c>
      <c r="M139" s="99"/>
      <c r="N139" s="97">
        <v>115</v>
      </c>
      <c r="O139" s="97"/>
      <c r="P139" s="97"/>
      <c r="Q139" s="97"/>
      <c r="R139" s="97"/>
      <c r="S139" s="97"/>
      <c r="T139" s="97"/>
      <c r="U139" s="331"/>
      <c r="V139" s="97"/>
      <c r="W139" s="97"/>
      <c r="X139" s="97"/>
      <c r="Y139" s="97"/>
      <c r="Z139" s="97"/>
      <c r="AA139" s="97"/>
      <c r="AB139" s="332"/>
      <c r="AC139" s="654"/>
      <c r="AD139" s="585"/>
      <c r="AE139" s="97"/>
      <c r="AF139" s="331"/>
      <c r="AG139" s="331"/>
      <c r="AH139" s="331"/>
      <c r="AI139" s="97"/>
      <c r="AJ139" s="97"/>
      <c r="AK139" s="97"/>
      <c r="AL139" s="97"/>
      <c r="AM139" s="97"/>
      <c r="AN139" s="97"/>
      <c r="AO139" s="97"/>
      <c r="AP139" s="97"/>
      <c r="AQ139" s="97"/>
      <c r="AR139" s="97"/>
      <c r="AS139" s="585"/>
      <c r="AT139" s="97"/>
      <c r="AU139" s="97"/>
      <c r="AV139" s="97"/>
      <c r="AW139" s="97"/>
      <c r="AX139" s="331"/>
      <c r="AY139" s="331"/>
      <c r="AZ139" s="331"/>
      <c r="BA139" s="331"/>
      <c r="BB139" s="653"/>
      <c r="BC139" s="97"/>
      <c r="BD139" s="97"/>
      <c r="BE139" s="97"/>
      <c r="BF139" s="654"/>
      <c r="BG139" s="334">
        <f t="shared" si="29"/>
        <v>209</v>
      </c>
      <c r="BH139" s="1499">
        <f t="shared" si="30"/>
        <v>3</v>
      </c>
      <c r="BI139" s="143"/>
      <c r="BK139" s="96" t="s">
        <v>552</v>
      </c>
      <c r="BL139" s="96" t="s">
        <v>71</v>
      </c>
      <c r="BM139" s="97" t="s">
        <v>531</v>
      </c>
      <c r="BN139" s="331">
        <v>2015</v>
      </c>
    </row>
    <row r="140" spans="3:66" ht="16.5" customHeight="1" x14ac:dyDescent="0.25">
      <c r="C140" s="970" t="s">
        <v>326</v>
      </c>
      <c r="D140" s="971">
        <v>5</v>
      </c>
      <c r="E140" s="95" t="s">
        <v>7</v>
      </c>
      <c r="F140" s="96" t="s">
        <v>398</v>
      </c>
      <c r="G140" s="96" t="s">
        <v>83</v>
      </c>
      <c r="H140" s="97" t="s">
        <v>531</v>
      </c>
      <c r="I140" s="331">
        <v>2015</v>
      </c>
      <c r="J140" s="653">
        <v>68</v>
      </c>
      <c r="K140" s="99"/>
      <c r="L140" s="99"/>
      <c r="M140" s="99"/>
      <c r="N140" s="97">
        <v>135</v>
      </c>
      <c r="O140" s="99"/>
      <c r="P140" s="99"/>
      <c r="Q140" s="99"/>
      <c r="R140" s="99"/>
      <c r="S140" s="99"/>
      <c r="T140" s="99"/>
      <c r="U140" s="333"/>
      <c r="V140" s="99"/>
      <c r="W140" s="99"/>
      <c r="X140" s="99"/>
      <c r="Y140" s="99"/>
      <c r="Z140" s="99"/>
      <c r="AA140" s="99"/>
      <c r="AB140" s="334"/>
      <c r="AC140" s="656"/>
      <c r="AD140" s="585"/>
      <c r="AE140" s="97"/>
      <c r="AF140" s="331"/>
      <c r="AG140" s="331"/>
      <c r="AH140" s="331"/>
      <c r="AI140" s="331"/>
      <c r="AJ140" s="97"/>
      <c r="AK140" s="97"/>
      <c r="AL140" s="97"/>
      <c r="AM140" s="97"/>
      <c r="AN140" s="97"/>
      <c r="AO140" s="97"/>
      <c r="AP140" s="97"/>
      <c r="AQ140" s="97"/>
      <c r="AR140" s="97"/>
      <c r="AS140" s="585"/>
      <c r="AT140" s="97"/>
      <c r="AU140" s="97"/>
      <c r="AV140" s="97"/>
      <c r="AW140" s="97"/>
      <c r="AX140" s="331"/>
      <c r="AY140" s="331"/>
      <c r="AZ140" s="331"/>
      <c r="BA140" s="331"/>
      <c r="BB140" s="653"/>
      <c r="BC140" s="97"/>
      <c r="BD140" s="97"/>
      <c r="BE140" s="97"/>
      <c r="BF140" s="654"/>
      <c r="BG140" s="334">
        <f t="shared" si="29"/>
        <v>203</v>
      </c>
      <c r="BH140" s="1499">
        <f t="shared" si="30"/>
        <v>2</v>
      </c>
      <c r="BI140" s="143"/>
      <c r="BK140" s="96" t="s">
        <v>398</v>
      </c>
      <c r="BL140" s="96" t="s">
        <v>83</v>
      </c>
      <c r="BM140" s="97" t="s">
        <v>531</v>
      </c>
      <c r="BN140" s="331">
        <v>2015</v>
      </c>
    </row>
    <row r="141" spans="3:66" ht="16.5" customHeight="1" x14ac:dyDescent="0.25">
      <c r="C141" s="970" t="s">
        <v>327</v>
      </c>
      <c r="D141" s="971">
        <v>6</v>
      </c>
      <c r="E141" s="95" t="s">
        <v>13</v>
      </c>
      <c r="F141" s="96" t="s">
        <v>95</v>
      </c>
      <c r="G141" s="96" t="s">
        <v>96</v>
      </c>
      <c r="H141" s="97" t="s">
        <v>531</v>
      </c>
      <c r="I141" s="331">
        <v>2011</v>
      </c>
      <c r="J141" s="653"/>
      <c r="K141" s="97">
        <v>68</v>
      </c>
      <c r="L141" s="97">
        <v>57</v>
      </c>
      <c r="M141" s="97">
        <v>57</v>
      </c>
      <c r="N141" s="97"/>
      <c r="O141" s="97"/>
      <c r="P141" s="97"/>
      <c r="Q141" s="97"/>
      <c r="R141" s="97"/>
      <c r="S141" s="97"/>
      <c r="T141" s="97"/>
      <c r="U141" s="331"/>
      <c r="V141" s="97"/>
      <c r="W141" s="97"/>
      <c r="X141" s="97"/>
      <c r="Y141" s="97"/>
      <c r="Z141" s="97"/>
      <c r="AA141" s="97"/>
      <c r="AB141" s="332"/>
      <c r="AC141" s="654"/>
      <c r="AD141" s="585"/>
      <c r="AE141" s="97"/>
      <c r="AF141" s="331"/>
      <c r="AG141" s="331"/>
      <c r="AH141" s="331"/>
      <c r="AI141" s="331"/>
      <c r="AJ141" s="97"/>
      <c r="AK141" s="97"/>
      <c r="AL141" s="97"/>
      <c r="AM141" s="97"/>
      <c r="AN141" s="97"/>
      <c r="AO141" s="97"/>
      <c r="AP141" s="97"/>
      <c r="AQ141" s="97"/>
      <c r="AR141" s="97"/>
      <c r="AS141" s="585"/>
      <c r="AT141" s="97"/>
      <c r="AU141" s="97"/>
      <c r="AV141" s="97"/>
      <c r="AW141" s="97"/>
      <c r="AX141" s="331"/>
      <c r="AY141" s="331"/>
      <c r="AZ141" s="331"/>
      <c r="BA141" s="331"/>
      <c r="BB141" s="653"/>
      <c r="BC141" s="97">
        <v>10</v>
      </c>
      <c r="BD141" s="97"/>
      <c r="BE141" s="97"/>
      <c r="BF141" s="654"/>
      <c r="BG141" s="334">
        <f t="shared" si="29"/>
        <v>192</v>
      </c>
      <c r="BH141" s="1499">
        <f t="shared" si="30"/>
        <v>4</v>
      </c>
      <c r="BI141" s="143"/>
      <c r="BK141" s="96" t="s">
        <v>95</v>
      </c>
      <c r="BL141" s="96" t="s">
        <v>96</v>
      </c>
      <c r="BM141" s="97" t="s">
        <v>531</v>
      </c>
      <c r="BN141" s="331">
        <v>2011</v>
      </c>
    </row>
    <row r="142" spans="3:66" ht="16.5" customHeight="1" x14ac:dyDescent="0.25">
      <c r="C142" s="970" t="s">
        <v>328</v>
      </c>
      <c r="D142" s="971">
        <v>7</v>
      </c>
      <c r="E142" s="95" t="s">
        <v>13</v>
      </c>
      <c r="F142" s="96" t="s">
        <v>119</v>
      </c>
      <c r="G142" s="96" t="s">
        <v>189</v>
      </c>
      <c r="H142" s="97" t="s">
        <v>531</v>
      </c>
      <c r="I142" s="331">
        <v>2015</v>
      </c>
      <c r="J142" s="653"/>
      <c r="K142" s="97"/>
      <c r="L142" s="97">
        <v>20</v>
      </c>
      <c r="M142" s="99"/>
      <c r="N142" s="97">
        <v>170</v>
      </c>
      <c r="O142" s="97"/>
      <c r="P142" s="97"/>
      <c r="Q142" s="97"/>
      <c r="R142" s="97"/>
      <c r="S142" s="97"/>
      <c r="T142" s="97"/>
      <c r="U142" s="331"/>
      <c r="V142" s="97"/>
      <c r="W142" s="97"/>
      <c r="X142" s="97"/>
      <c r="Y142" s="97"/>
      <c r="Z142" s="97"/>
      <c r="AA142" s="97"/>
      <c r="AB142" s="332"/>
      <c r="AC142" s="654"/>
      <c r="AD142" s="585"/>
      <c r="AE142" s="97"/>
      <c r="AF142" s="331"/>
      <c r="AG142" s="331"/>
      <c r="AH142" s="331"/>
      <c r="AI142" s="331"/>
      <c r="AJ142" s="97"/>
      <c r="AK142" s="97"/>
      <c r="AL142" s="97"/>
      <c r="AM142" s="97"/>
      <c r="AN142" s="97"/>
      <c r="AO142" s="97"/>
      <c r="AP142" s="97"/>
      <c r="AQ142" s="97"/>
      <c r="AR142" s="97"/>
      <c r="AS142" s="585"/>
      <c r="AT142" s="97"/>
      <c r="AU142" s="97"/>
      <c r="AV142" s="97"/>
      <c r="AW142" s="97"/>
      <c r="AX142" s="331"/>
      <c r="AY142" s="331"/>
      <c r="AZ142" s="331"/>
      <c r="BA142" s="331"/>
      <c r="BB142" s="653"/>
      <c r="BC142" s="97"/>
      <c r="BD142" s="97"/>
      <c r="BE142" s="97"/>
      <c r="BF142" s="654"/>
      <c r="BG142" s="334">
        <f t="shared" si="29"/>
        <v>190</v>
      </c>
      <c r="BH142" s="1499">
        <f t="shared" si="30"/>
        <v>2</v>
      </c>
      <c r="BI142" s="143"/>
      <c r="BK142" s="96" t="s">
        <v>119</v>
      </c>
      <c r="BL142" s="96" t="s">
        <v>189</v>
      </c>
      <c r="BM142" s="97" t="s">
        <v>531</v>
      </c>
      <c r="BN142" s="331">
        <v>2015</v>
      </c>
    </row>
    <row r="143" spans="3:66" ht="16.5" customHeight="1" x14ac:dyDescent="0.25">
      <c r="C143" s="970" t="s">
        <v>329</v>
      </c>
      <c r="D143" s="971">
        <v>8</v>
      </c>
      <c r="E143" s="95" t="s">
        <v>13</v>
      </c>
      <c r="F143" s="96" t="s">
        <v>117</v>
      </c>
      <c r="G143" s="96" t="s">
        <v>130</v>
      </c>
      <c r="H143" s="97" t="s">
        <v>531</v>
      </c>
      <c r="I143" s="331">
        <v>2009</v>
      </c>
      <c r="J143" s="653"/>
      <c r="K143" s="97"/>
      <c r="L143" s="97"/>
      <c r="M143" s="97">
        <v>150</v>
      </c>
      <c r="N143" s="99"/>
      <c r="O143" s="97"/>
      <c r="P143" s="97"/>
      <c r="Q143" s="97"/>
      <c r="R143" s="97"/>
      <c r="S143" s="97"/>
      <c r="T143" s="97"/>
      <c r="U143" s="1091"/>
      <c r="V143" s="1090"/>
      <c r="W143" s="1090"/>
      <c r="X143" s="1090"/>
      <c r="Y143" s="1090"/>
      <c r="Z143" s="1090"/>
      <c r="AA143" s="1090"/>
      <c r="AB143" s="1092"/>
      <c r="AC143" s="1093"/>
      <c r="AD143" s="1094"/>
      <c r="AE143" s="1090"/>
      <c r="AF143" s="1091"/>
      <c r="AG143" s="1091"/>
      <c r="AH143" s="1091"/>
      <c r="AI143" s="1091"/>
      <c r="AJ143" s="1090"/>
      <c r="AK143" s="1095"/>
      <c r="AL143" s="1095"/>
      <c r="AM143" s="1095"/>
      <c r="AN143" s="1090"/>
      <c r="AO143" s="1090"/>
      <c r="AP143" s="1090"/>
      <c r="AQ143" s="1090"/>
      <c r="AR143" s="1090"/>
      <c r="AS143" s="1096"/>
      <c r="AT143" s="1090"/>
      <c r="AU143" s="1090"/>
      <c r="AV143" s="1090"/>
      <c r="AW143" s="1090"/>
      <c r="AX143" s="1091"/>
      <c r="AY143" s="1091"/>
      <c r="AZ143" s="1091"/>
      <c r="BA143" s="1091"/>
      <c r="BB143" s="1097">
        <v>10</v>
      </c>
      <c r="BC143" s="1090">
        <v>10</v>
      </c>
      <c r="BD143" s="1090"/>
      <c r="BE143" s="1090"/>
      <c r="BF143" s="1093"/>
      <c r="BG143" s="334">
        <f t="shared" si="29"/>
        <v>170</v>
      </c>
      <c r="BH143" s="1499">
        <f t="shared" si="30"/>
        <v>3</v>
      </c>
      <c r="BI143" s="143"/>
      <c r="BK143" s="96" t="s">
        <v>117</v>
      </c>
      <c r="BL143" s="96" t="s">
        <v>130</v>
      </c>
      <c r="BM143" s="97" t="s">
        <v>531</v>
      </c>
      <c r="BN143" s="331">
        <v>2009</v>
      </c>
    </row>
    <row r="144" spans="3:66" ht="16.5" customHeight="1" x14ac:dyDescent="0.25">
      <c r="C144" s="970" t="s">
        <v>330</v>
      </c>
      <c r="D144" s="971">
        <v>9</v>
      </c>
      <c r="E144" s="95" t="s">
        <v>13</v>
      </c>
      <c r="F144" s="96" t="s">
        <v>164</v>
      </c>
      <c r="G144" s="96" t="s">
        <v>74</v>
      </c>
      <c r="H144" s="97" t="s">
        <v>531</v>
      </c>
      <c r="I144" s="331">
        <v>2009</v>
      </c>
      <c r="J144" s="653"/>
      <c r="K144" s="97"/>
      <c r="L144" s="97"/>
      <c r="M144" s="97">
        <v>90</v>
      </c>
      <c r="N144" s="99"/>
      <c r="O144" s="97"/>
      <c r="P144" s="97"/>
      <c r="Q144" s="97"/>
      <c r="R144" s="97"/>
      <c r="S144" s="97"/>
      <c r="T144" s="97"/>
      <c r="U144" s="331"/>
      <c r="V144" s="97"/>
      <c r="W144" s="97"/>
      <c r="X144" s="97"/>
      <c r="Y144" s="97"/>
      <c r="Z144" s="97"/>
      <c r="AA144" s="97"/>
      <c r="AB144" s="332"/>
      <c r="AC144" s="654"/>
      <c r="AD144" s="585"/>
      <c r="AE144" s="97"/>
      <c r="AF144" s="331"/>
      <c r="AG144" s="331"/>
      <c r="AH144" s="331"/>
      <c r="AI144" s="331"/>
      <c r="AJ144" s="97"/>
      <c r="AK144" s="97"/>
      <c r="AL144" s="97"/>
      <c r="AM144" s="97"/>
      <c r="AN144" s="97"/>
      <c r="AO144" s="97"/>
      <c r="AP144" s="97"/>
      <c r="AQ144" s="97"/>
      <c r="AR144" s="97"/>
      <c r="AS144" s="585"/>
      <c r="AT144" s="97"/>
      <c r="AU144" s="97"/>
      <c r="AV144" s="97"/>
      <c r="AW144" s="97"/>
      <c r="AX144" s="331"/>
      <c r="AY144" s="331"/>
      <c r="AZ144" s="331"/>
      <c r="BA144" s="331"/>
      <c r="BB144" s="653"/>
      <c r="BC144" s="97"/>
      <c r="BD144" s="97"/>
      <c r="BE144" s="97"/>
      <c r="BF144" s="654"/>
      <c r="BG144" s="334">
        <f t="shared" si="29"/>
        <v>90</v>
      </c>
      <c r="BH144" s="1499">
        <f t="shared" si="30"/>
        <v>1</v>
      </c>
      <c r="BI144" s="143"/>
      <c r="BK144" s="96" t="s">
        <v>164</v>
      </c>
      <c r="BL144" s="96" t="s">
        <v>74</v>
      </c>
      <c r="BM144" s="97" t="s">
        <v>531</v>
      </c>
      <c r="BN144" s="331">
        <v>2009</v>
      </c>
    </row>
    <row r="145" spans="3:66" ht="11.25" customHeight="1" thickBot="1" x14ac:dyDescent="0.3">
      <c r="C145" s="970" t="s">
        <v>331</v>
      </c>
      <c r="D145" s="971">
        <v>10</v>
      </c>
      <c r="E145" s="140" t="s">
        <v>13</v>
      </c>
      <c r="F145" s="98" t="s">
        <v>948</v>
      </c>
      <c r="G145" s="98" t="s">
        <v>949</v>
      </c>
      <c r="H145" s="99" t="s">
        <v>531</v>
      </c>
      <c r="I145" s="333">
        <v>2014</v>
      </c>
      <c r="J145" s="655"/>
      <c r="K145" s="99"/>
      <c r="L145" s="99"/>
      <c r="M145" s="99"/>
      <c r="N145" s="99"/>
      <c r="O145" s="99">
        <v>85</v>
      </c>
      <c r="P145" s="99"/>
      <c r="Q145" s="99"/>
      <c r="R145" s="99"/>
      <c r="S145" s="99"/>
      <c r="T145" s="99"/>
      <c r="U145" s="333"/>
      <c r="V145" s="99"/>
      <c r="W145" s="99"/>
      <c r="X145" s="99"/>
      <c r="Y145" s="99"/>
      <c r="Z145" s="99"/>
      <c r="AA145" s="99"/>
      <c r="AB145" s="334"/>
      <c r="AC145" s="656"/>
      <c r="AD145" s="586"/>
      <c r="AE145" s="99"/>
      <c r="AF145" s="333"/>
      <c r="AG145" s="333"/>
      <c r="AH145" s="333"/>
      <c r="AI145" s="333"/>
      <c r="AJ145" s="99"/>
      <c r="AK145" s="99"/>
      <c r="AL145" s="99"/>
      <c r="AM145" s="99"/>
      <c r="AN145" s="99"/>
      <c r="AO145" s="99"/>
      <c r="AP145" s="99"/>
      <c r="AQ145" s="99"/>
      <c r="AR145" s="99"/>
      <c r="AS145" s="586"/>
      <c r="AT145" s="99"/>
      <c r="AU145" s="99"/>
      <c r="AV145" s="99"/>
      <c r="AW145" s="99"/>
      <c r="AX145" s="333"/>
      <c r="AY145" s="333"/>
      <c r="AZ145" s="333"/>
      <c r="BA145" s="333"/>
      <c r="BB145" s="655"/>
      <c r="BC145" s="99"/>
      <c r="BD145" s="99"/>
      <c r="BE145" s="99"/>
      <c r="BF145" s="656"/>
      <c r="BG145" s="334">
        <f t="shared" si="29"/>
        <v>85</v>
      </c>
      <c r="BH145" s="1499">
        <f t="shared" si="30"/>
        <v>1</v>
      </c>
      <c r="BI145" s="143"/>
      <c r="BK145" s="98" t="s">
        <v>948</v>
      </c>
      <c r="BL145" s="98" t="s">
        <v>949</v>
      </c>
      <c r="BM145" s="99" t="s">
        <v>531</v>
      </c>
      <c r="BN145" s="333">
        <v>2014</v>
      </c>
    </row>
    <row r="146" spans="3:66" ht="16.5" hidden="1" customHeight="1" thickBot="1" x14ac:dyDescent="0.3">
      <c r="C146" s="970" t="s">
        <v>332</v>
      </c>
      <c r="D146" s="971">
        <v>11</v>
      </c>
      <c r="E146" s="140" t="s">
        <v>13</v>
      </c>
      <c r="F146" s="98" t="s">
        <v>119</v>
      </c>
      <c r="G146" s="98" t="s">
        <v>120</v>
      </c>
      <c r="H146" s="97" t="s">
        <v>531</v>
      </c>
      <c r="I146" s="333">
        <v>2012</v>
      </c>
      <c r="J146" s="655"/>
      <c r="K146" s="99"/>
      <c r="L146" s="99"/>
      <c r="M146" s="99"/>
      <c r="N146" s="99"/>
      <c r="O146" s="99"/>
      <c r="P146" s="99"/>
      <c r="Q146" s="99"/>
      <c r="R146" s="99"/>
      <c r="S146" s="99"/>
      <c r="T146" s="99"/>
      <c r="U146" s="333"/>
      <c r="V146" s="99"/>
      <c r="W146" s="99"/>
      <c r="X146" s="99"/>
      <c r="Y146" s="99"/>
      <c r="Z146" s="99"/>
      <c r="AA146" s="99"/>
      <c r="AB146" s="334"/>
      <c r="AC146" s="656"/>
      <c r="AD146" s="586"/>
      <c r="AE146" s="99"/>
      <c r="AF146" s="333"/>
      <c r="AG146" s="333"/>
      <c r="AH146" s="333"/>
      <c r="AI146" s="1095"/>
      <c r="AJ146" s="99"/>
      <c r="AK146" s="99"/>
      <c r="AL146" s="99"/>
      <c r="AM146" s="99"/>
      <c r="AN146" s="99"/>
      <c r="AO146" s="99"/>
      <c r="AP146" s="99"/>
      <c r="AQ146" s="99"/>
      <c r="AR146" s="99"/>
      <c r="AS146" s="586"/>
      <c r="AT146" s="99"/>
      <c r="AU146" s="99"/>
      <c r="AV146" s="99"/>
      <c r="AW146" s="99"/>
      <c r="AX146" s="333"/>
      <c r="AY146" s="333"/>
      <c r="AZ146" s="333"/>
      <c r="BA146" s="333"/>
      <c r="BB146" s="655"/>
      <c r="BC146" s="97"/>
      <c r="BD146" s="97"/>
      <c r="BE146" s="97"/>
      <c r="BF146" s="656"/>
      <c r="BG146" s="334">
        <f t="shared" si="29"/>
        <v>0</v>
      </c>
      <c r="BH146" s="1499">
        <f t="shared" si="30"/>
        <v>0</v>
      </c>
      <c r="BI146" s="143"/>
      <c r="BK146" s="98" t="s">
        <v>119</v>
      </c>
      <c r="BL146" s="98" t="s">
        <v>120</v>
      </c>
      <c r="BM146" s="97" t="s">
        <v>531</v>
      </c>
      <c r="BN146" s="333">
        <v>2012</v>
      </c>
    </row>
    <row r="147" spans="3:66" ht="16.5" hidden="1" customHeight="1" thickBot="1" x14ac:dyDescent="0.3">
      <c r="C147" s="970" t="s">
        <v>333</v>
      </c>
      <c r="D147" s="971">
        <v>12</v>
      </c>
      <c r="E147" s="95" t="s">
        <v>13</v>
      </c>
      <c r="F147" s="96" t="s">
        <v>180</v>
      </c>
      <c r="G147" s="96" t="s">
        <v>181</v>
      </c>
      <c r="H147" s="97" t="s">
        <v>531</v>
      </c>
      <c r="I147" s="331">
        <v>2014</v>
      </c>
      <c r="J147" s="653"/>
      <c r="K147" s="97"/>
      <c r="L147" s="97"/>
      <c r="M147" s="99"/>
      <c r="N147" s="99"/>
      <c r="O147" s="97"/>
      <c r="P147" s="97"/>
      <c r="Q147" s="97"/>
      <c r="R147" s="97"/>
      <c r="S147" s="97"/>
      <c r="T147" s="97"/>
      <c r="U147" s="331"/>
      <c r="V147" s="97"/>
      <c r="W147" s="97"/>
      <c r="X147" s="97"/>
      <c r="Y147" s="97"/>
      <c r="Z147" s="97"/>
      <c r="AA147" s="97"/>
      <c r="AB147" s="332"/>
      <c r="AC147" s="654"/>
      <c r="AD147" s="585"/>
      <c r="AE147" s="97"/>
      <c r="AF147" s="331"/>
      <c r="AG147" s="331"/>
      <c r="AH147" s="331"/>
      <c r="AI147" s="331"/>
      <c r="AJ147" s="97"/>
      <c r="AK147" s="97"/>
      <c r="AL147" s="97"/>
      <c r="AM147" s="97"/>
      <c r="AN147" s="97"/>
      <c r="AO147" s="97"/>
      <c r="AP147" s="97"/>
      <c r="AQ147" s="97"/>
      <c r="AR147" s="97"/>
      <c r="AS147" s="585"/>
      <c r="AT147" s="97"/>
      <c r="AU147" s="97"/>
      <c r="AV147" s="97"/>
      <c r="AW147" s="97"/>
      <c r="AX147" s="331"/>
      <c r="AY147" s="331"/>
      <c r="AZ147" s="331"/>
      <c r="BA147" s="331"/>
      <c r="BB147" s="653"/>
      <c r="BC147" s="97"/>
      <c r="BD147" s="97"/>
      <c r="BE147" s="97"/>
      <c r="BF147" s="654"/>
      <c r="BG147" s="334">
        <f t="shared" si="29"/>
        <v>0</v>
      </c>
      <c r="BH147" s="1499">
        <f t="shared" si="30"/>
        <v>0</v>
      </c>
      <c r="BI147" s="143"/>
      <c r="BK147" s="96" t="s">
        <v>180</v>
      </c>
      <c r="BL147" s="96" t="s">
        <v>181</v>
      </c>
      <c r="BM147" s="97" t="s">
        <v>531</v>
      </c>
      <c r="BN147" s="331">
        <v>2014</v>
      </c>
    </row>
    <row r="148" spans="3:66" ht="16.5" hidden="1" customHeight="1" thickBot="1" x14ac:dyDescent="0.3">
      <c r="C148" s="970" t="s">
        <v>334</v>
      </c>
      <c r="D148" s="971">
        <v>13</v>
      </c>
      <c r="E148" s="140" t="s">
        <v>13</v>
      </c>
      <c r="F148" s="98" t="s">
        <v>558</v>
      </c>
      <c r="G148" s="98" t="s">
        <v>536</v>
      </c>
      <c r="H148" s="97" t="s">
        <v>531</v>
      </c>
      <c r="I148" s="333">
        <v>2014</v>
      </c>
      <c r="J148" s="655"/>
      <c r="K148" s="99"/>
      <c r="L148" s="99"/>
      <c r="M148" s="99"/>
      <c r="N148" s="99"/>
      <c r="O148" s="99"/>
      <c r="P148" s="99"/>
      <c r="Q148" s="99"/>
      <c r="R148" s="99"/>
      <c r="S148" s="99"/>
      <c r="T148" s="99"/>
      <c r="U148" s="333"/>
      <c r="V148" s="99"/>
      <c r="W148" s="99"/>
      <c r="X148" s="99"/>
      <c r="Y148" s="99"/>
      <c r="Z148" s="99"/>
      <c r="AA148" s="99"/>
      <c r="AB148" s="334"/>
      <c r="AC148" s="656"/>
      <c r="AD148" s="586"/>
      <c r="AE148" s="99"/>
      <c r="AF148" s="333"/>
      <c r="AG148" s="333"/>
      <c r="AH148" s="333"/>
      <c r="AI148" s="333"/>
      <c r="AJ148" s="99"/>
      <c r="AK148" s="99"/>
      <c r="AL148" s="99"/>
      <c r="AM148" s="99"/>
      <c r="AN148" s="99"/>
      <c r="AO148" s="99"/>
      <c r="AP148" s="99"/>
      <c r="AQ148" s="99"/>
      <c r="AR148" s="99"/>
      <c r="AS148" s="586"/>
      <c r="AT148" s="99"/>
      <c r="AU148" s="99"/>
      <c r="AV148" s="99"/>
      <c r="AW148" s="99"/>
      <c r="AX148" s="333"/>
      <c r="AY148" s="333"/>
      <c r="AZ148" s="333"/>
      <c r="BA148" s="333"/>
      <c r="BB148" s="655"/>
      <c r="BC148" s="99"/>
      <c r="BD148" s="99"/>
      <c r="BE148" s="99"/>
      <c r="BF148" s="656"/>
      <c r="BG148" s="334">
        <f t="shared" si="29"/>
        <v>0</v>
      </c>
      <c r="BH148" s="1499">
        <f t="shared" si="30"/>
        <v>0</v>
      </c>
      <c r="BI148" s="143"/>
      <c r="BK148" s="98" t="s">
        <v>558</v>
      </c>
      <c r="BL148" s="98" t="s">
        <v>536</v>
      </c>
      <c r="BM148" s="97" t="s">
        <v>531</v>
      </c>
      <c r="BN148" s="333">
        <v>2014</v>
      </c>
    </row>
    <row r="149" spans="3:66" ht="16.5" hidden="1" customHeight="1" thickBot="1" x14ac:dyDescent="0.3">
      <c r="C149" s="970" t="s">
        <v>335</v>
      </c>
      <c r="D149" s="971">
        <v>14</v>
      </c>
      <c r="E149" s="95" t="s">
        <v>13</v>
      </c>
      <c r="F149" s="96" t="s">
        <v>161</v>
      </c>
      <c r="G149" s="96" t="s">
        <v>91</v>
      </c>
      <c r="H149" s="97" t="s">
        <v>531</v>
      </c>
      <c r="I149" s="331">
        <v>2009</v>
      </c>
      <c r="J149" s="653"/>
      <c r="K149" s="97"/>
      <c r="L149" s="97"/>
      <c r="M149" s="99"/>
      <c r="N149" s="99"/>
      <c r="O149" s="97"/>
      <c r="P149" s="97"/>
      <c r="Q149" s="97"/>
      <c r="R149" s="97"/>
      <c r="S149" s="97"/>
      <c r="T149" s="97"/>
      <c r="U149" s="1091"/>
      <c r="V149" s="1090"/>
      <c r="W149" s="1090"/>
      <c r="X149" s="1090"/>
      <c r="Y149" s="1090"/>
      <c r="Z149" s="1090"/>
      <c r="AA149" s="1090"/>
      <c r="AB149" s="1092"/>
      <c r="AC149" s="1093"/>
      <c r="AD149" s="1094"/>
      <c r="AE149" s="1095"/>
      <c r="AF149" s="1089"/>
      <c r="AG149" s="1089"/>
      <c r="AH149" s="1091"/>
      <c r="AI149" s="1091"/>
      <c r="AJ149" s="1090"/>
      <c r="AK149" s="1095"/>
      <c r="AL149" s="1095"/>
      <c r="AM149" s="1095"/>
      <c r="AN149" s="1090"/>
      <c r="AO149" s="1090"/>
      <c r="AP149" s="1095"/>
      <c r="AQ149" s="1095"/>
      <c r="AR149" s="1090"/>
      <c r="AS149" s="1096"/>
      <c r="AT149" s="1090"/>
      <c r="AU149" s="1090"/>
      <c r="AV149" s="1090"/>
      <c r="AW149" s="1090"/>
      <c r="AX149" s="1089"/>
      <c r="AY149" s="1089"/>
      <c r="AZ149" s="1091"/>
      <c r="BA149" s="1089"/>
      <c r="BB149" s="1098"/>
      <c r="BC149" s="1095"/>
      <c r="BD149" s="1095"/>
      <c r="BE149" s="1095"/>
      <c r="BF149" s="1099"/>
      <c r="BG149" s="334">
        <f t="shared" si="29"/>
        <v>0</v>
      </c>
      <c r="BH149" s="1499">
        <f t="shared" si="30"/>
        <v>0</v>
      </c>
      <c r="BI149" s="143"/>
      <c r="BK149" s="96" t="s">
        <v>161</v>
      </c>
      <c r="BL149" s="96" t="s">
        <v>91</v>
      </c>
      <c r="BM149" s="97" t="s">
        <v>531</v>
      </c>
      <c r="BN149" s="331">
        <v>2009</v>
      </c>
    </row>
    <row r="150" spans="3:66" ht="16.5" hidden="1" customHeight="1" thickBot="1" x14ac:dyDescent="0.3">
      <c r="C150" s="970" t="s">
        <v>336</v>
      </c>
      <c r="D150" s="971">
        <v>15</v>
      </c>
      <c r="E150" s="95" t="s">
        <v>13</v>
      </c>
      <c r="F150" s="96" t="s">
        <v>163</v>
      </c>
      <c r="G150" s="96" t="s">
        <v>84</v>
      </c>
      <c r="H150" s="97" t="s">
        <v>531</v>
      </c>
      <c r="I150" s="331">
        <v>2011</v>
      </c>
      <c r="J150" s="653"/>
      <c r="K150" s="97"/>
      <c r="L150" s="97"/>
      <c r="M150" s="97"/>
      <c r="N150" s="97"/>
      <c r="O150" s="97"/>
      <c r="P150" s="97"/>
      <c r="Q150" s="97"/>
      <c r="R150" s="97"/>
      <c r="S150" s="97"/>
      <c r="T150" s="97"/>
      <c r="U150" s="331"/>
      <c r="V150" s="97"/>
      <c r="W150" s="97"/>
      <c r="X150" s="97"/>
      <c r="Y150" s="97"/>
      <c r="Z150" s="97"/>
      <c r="AA150" s="97"/>
      <c r="AB150" s="332"/>
      <c r="AC150" s="654"/>
      <c r="AD150" s="585"/>
      <c r="AE150" s="97"/>
      <c r="AF150" s="331"/>
      <c r="AG150" s="331"/>
      <c r="AH150" s="331"/>
      <c r="AI150" s="331"/>
      <c r="AJ150" s="97"/>
      <c r="AK150" s="97"/>
      <c r="AL150" s="97"/>
      <c r="AM150" s="97"/>
      <c r="AN150" s="97"/>
      <c r="AO150" s="97"/>
      <c r="AP150" s="97"/>
      <c r="AQ150" s="97"/>
      <c r="AR150" s="97"/>
      <c r="AS150" s="585"/>
      <c r="AT150" s="97"/>
      <c r="AU150" s="97"/>
      <c r="AV150" s="97"/>
      <c r="AW150" s="97"/>
      <c r="AX150" s="331"/>
      <c r="AY150" s="331"/>
      <c r="AZ150" s="331"/>
      <c r="BA150" s="331"/>
      <c r="BB150" s="653"/>
      <c r="BC150" s="97"/>
      <c r="BD150" s="97"/>
      <c r="BE150" s="97"/>
      <c r="BF150" s="654"/>
      <c r="BG150" s="334">
        <f t="shared" si="29"/>
        <v>0</v>
      </c>
      <c r="BH150" s="1499">
        <f t="shared" si="30"/>
        <v>0</v>
      </c>
      <c r="BI150" s="143"/>
      <c r="BK150" s="96" t="s">
        <v>163</v>
      </c>
      <c r="BL150" s="96" t="s">
        <v>84</v>
      </c>
      <c r="BM150" s="97" t="s">
        <v>531</v>
      </c>
      <c r="BN150" s="331">
        <v>2011</v>
      </c>
    </row>
    <row r="151" spans="3:66" ht="16.5" hidden="1" customHeight="1" thickBot="1" x14ac:dyDescent="0.3">
      <c r="C151" s="970" t="s">
        <v>337</v>
      </c>
      <c r="D151" s="971">
        <v>16</v>
      </c>
      <c r="E151" s="95" t="s">
        <v>13</v>
      </c>
      <c r="F151" s="96" t="s">
        <v>121</v>
      </c>
      <c r="G151" s="96" t="s">
        <v>83</v>
      </c>
      <c r="H151" s="97" t="s">
        <v>531</v>
      </c>
      <c r="I151" s="331">
        <v>2015</v>
      </c>
      <c r="J151" s="653"/>
      <c r="K151" s="97"/>
      <c r="L151" s="97"/>
      <c r="M151" s="97"/>
      <c r="N151" s="97"/>
      <c r="O151" s="97"/>
      <c r="P151" s="97"/>
      <c r="Q151" s="97"/>
      <c r="R151" s="97"/>
      <c r="S151" s="97"/>
      <c r="T151" s="97"/>
      <c r="U151" s="331"/>
      <c r="V151" s="97"/>
      <c r="W151" s="97"/>
      <c r="X151" s="97"/>
      <c r="Y151" s="97"/>
      <c r="Z151" s="97"/>
      <c r="AA151" s="97"/>
      <c r="AB151" s="332"/>
      <c r="AC151" s="654"/>
      <c r="AD151" s="585"/>
      <c r="AE151" s="97"/>
      <c r="AF151" s="331"/>
      <c r="AG151" s="331"/>
      <c r="AH151" s="331"/>
      <c r="AI151" s="1091"/>
      <c r="AJ151" s="97"/>
      <c r="AK151" s="97"/>
      <c r="AL151" s="97"/>
      <c r="AM151" s="97"/>
      <c r="AN151" s="97"/>
      <c r="AO151" s="97"/>
      <c r="AP151" s="97"/>
      <c r="AQ151" s="97"/>
      <c r="AR151" s="97"/>
      <c r="AS151" s="585"/>
      <c r="AT151" s="97"/>
      <c r="AU151" s="97"/>
      <c r="AV151" s="97"/>
      <c r="AW151" s="97"/>
      <c r="AX151" s="331"/>
      <c r="AY151" s="331"/>
      <c r="AZ151" s="331"/>
      <c r="BA151" s="331"/>
      <c r="BB151" s="653"/>
      <c r="BC151" s="97"/>
      <c r="BD151" s="97"/>
      <c r="BE151" s="97"/>
      <c r="BF151" s="654"/>
      <c r="BG151" s="334">
        <f t="shared" si="29"/>
        <v>0</v>
      </c>
      <c r="BH151" s="1499">
        <f t="shared" si="30"/>
        <v>0</v>
      </c>
      <c r="BI151" s="143"/>
      <c r="BK151" s="96" t="s">
        <v>121</v>
      </c>
      <c r="BL151" s="96" t="s">
        <v>83</v>
      </c>
      <c r="BM151" s="97" t="s">
        <v>531</v>
      </c>
      <c r="BN151" s="331">
        <v>2015</v>
      </c>
    </row>
    <row r="152" spans="3:66" ht="16.5" hidden="1" customHeight="1" thickBot="1" x14ac:dyDescent="0.3">
      <c r="C152" s="970" t="s">
        <v>338</v>
      </c>
      <c r="D152" s="971">
        <v>17</v>
      </c>
      <c r="E152" s="95" t="s">
        <v>7</v>
      </c>
      <c r="F152" s="96" t="s">
        <v>398</v>
      </c>
      <c r="G152" s="96" t="s">
        <v>497</v>
      </c>
      <c r="H152" s="97" t="s">
        <v>531</v>
      </c>
      <c r="I152" s="331">
        <v>2013</v>
      </c>
      <c r="J152" s="655"/>
      <c r="K152" s="99"/>
      <c r="L152" s="99"/>
      <c r="M152" s="99"/>
      <c r="N152" s="99"/>
      <c r="O152" s="99"/>
      <c r="P152" s="99"/>
      <c r="Q152" s="99"/>
      <c r="R152" s="99"/>
      <c r="S152" s="99"/>
      <c r="T152" s="99"/>
      <c r="U152" s="333"/>
      <c r="V152" s="99"/>
      <c r="W152" s="99"/>
      <c r="X152" s="99"/>
      <c r="Y152" s="99"/>
      <c r="Z152" s="99"/>
      <c r="AA152" s="99"/>
      <c r="AB152" s="334"/>
      <c r="AC152" s="656"/>
      <c r="AD152" s="585"/>
      <c r="AE152" s="97"/>
      <c r="AF152" s="331"/>
      <c r="AG152" s="331"/>
      <c r="AH152" s="331"/>
      <c r="AI152" s="331"/>
      <c r="AJ152" s="97"/>
      <c r="AK152" s="97"/>
      <c r="AL152" s="97"/>
      <c r="AM152" s="97"/>
      <c r="AN152" s="97"/>
      <c r="AO152" s="97"/>
      <c r="AP152" s="97"/>
      <c r="AQ152" s="97"/>
      <c r="AR152" s="97"/>
      <c r="AS152" s="585"/>
      <c r="AT152" s="97"/>
      <c r="AU152" s="97"/>
      <c r="AV152" s="97"/>
      <c r="AW152" s="97"/>
      <c r="AX152" s="331"/>
      <c r="AY152" s="331"/>
      <c r="AZ152" s="331"/>
      <c r="BA152" s="331"/>
      <c r="BB152" s="653"/>
      <c r="BC152" s="97"/>
      <c r="BD152" s="97"/>
      <c r="BE152" s="97"/>
      <c r="BF152" s="654"/>
      <c r="BG152" s="334">
        <f t="shared" si="29"/>
        <v>0</v>
      </c>
      <c r="BH152" s="1499">
        <f t="shared" si="30"/>
        <v>0</v>
      </c>
      <c r="BI152" s="143"/>
      <c r="BK152" s="96" t="s">
        <v>398</v>
      </c>
      <c r="BL152" s="96" t="s">
        <v>497</v>
      </c>
      <c r="BM152" s="97" t="s">
        <v>531</v>
      </c>
      <c r="BN152" s="331">
        <v>2013</v>
      </c>
    </row>
    <row r="153" spans="3:66" ht="16.5" hidden="1" customHeight="1" thickBot="1" x14ac:dyDescent="0.3">
      <c r="C153" s="970" t="s">
        <v>339</v>
      </c>
      <c r="D153" s="971">
        <v>18</v>
      </c>
      <c r="E153" s="95" t="s">
        <v>13</v>
      </c>
      <c r="F153" s="96" t="s">
        <v>769</v>
      </c>
      <c r="G153" s="96" t="s">
        <v>770</v>
      </c>
      <c r="H153" s="722" t="s">
        <v>532</v>
      </c>
      <c r="I153" s="331">
        <v>2014</v>
      </c>
      <c r="J153" s="653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331"/>
      <c r="V153" s="97"/>
      <c r="W153" s="97"/>
      <c r="X153" s="97"/>
      <c r="Y153" s="97"/>
      <c r="Z153" s="97"/>
      <c r="AA153" s="97"/>
      <c r="AB153" s="332"/>
      <c r="AC153" s="654"/>
      <c r="AD153" s="585"/>
      <c r="AE153" s="97"/>
      <c r="AF153" s="331"/>
      <c r="AG153" s="331"/>
      <c r="AH153" s="331"/>
      <c r="AI153" s="331"/>
      <c r="AJ153" s="97"/>
      <c r="AK153" s="97"/>
      <c r="AL153" s="97"/>
      <c r="AM153" s="97"/>
      <c r="AN153" s="97"/>
      <c r="AO153" s="97"/>
      <c r="AP153" s="97"/>
      <c r="AQ153" s="97"/>
      <c r="AR153" s="97"/>
      <c r="AS153" s="585"/>
      <c r="AT153" s="97"/>
      <c r="AU153" s="97"/>
      <c r="AV153" s="97"/>
      <c r="AW153" s="97"/>
      <c r="AX153" s="331"/>
      <c r="AY153" s="333"/>
      <c r="AZ153" s="333"/>
      <c r="BA153" s="333"/>
      <c r="BB153" s="655"/>
      <c r="BC153" s="99"/>
      <c r="BD153" s="99"/>
      <c r="BE153" s="99"/>
      <c r="BF153" s="656"/>
      <c r="BG153" s="334">
        <f t="shared" si="29"/>
        <v>0</v>
      </c>
      <c r="BH153" s="1499">
        <f t="shared" si="30"/>
        <v>0</v>
      </c>
      <c r="BK153" s="96" t="s">
        <v>769</v>
      </c>
      <c r="BL153" s="96" t="s">
        <v>770</v>
      </c>
      <c r="BM153" s="722" t="s">
        <v>532</v>
      </c>
      <c r="BN153" s="331">
        <v>2014</v>
      </c>
    </row>
    <row r="154" spans="3:66" ht="16.5" hidden="1" customHeight="1" thickBot="1" x14ac:dyDescent="0.3">
      <c r="C154" s="970" t="s">
        <v>340</v>
      </c>
      <c r="D154" s="971">
        <v>19</v>
      </c>
      <c r="E154" s="795" t="s">
        <v>13</v>
      </c>
      <c r="F154" s="796" t="s">
        <v>537</v>
      </c>
      <c r="G154" s="796" t="s">
        <v>128</v>
      </c>
      <c r="H154" s="97" t="s">
        <v>531</v>
      </c>
      <c r="I154" s="721">
        <v>2009</v>
      </c>
      <c r="J154" s="797"/>
      <c r="K154" s="798"/>
      <c r="L154" s="798"/>
      <c r="M154" s="798"/>
      <c r="N154" s="798"/>
      <c r="O154" s="798"/>
      <c r="P154" s="798"/>
      <c r="Q154" s="798"/>
      <c r="R154" s="798"/>
      <c r="S154" s="798"/>
      <c r="T154" s="798"/>
      <c r="U154" s="721"/>
      <c r="V154" s="798"/>
      <c r="W154" s="798"/>
      <c r="X154" s="798"/>
      <c r="Y154" s="798"/>
      <c r="Z154" s="798"/>
      <c r="AA154" s="798"/>
      <c r="AB154" s="799"/>
      <c r="AC154" s="800"/>
      <c r="AD154" s="801"/>
      <c r="AE154" s="798"/>
      <c r="AF154" s="721"/>
      <c r="AG154" s="721"/>
      <c r="AH154" s="721"/>
      <c r="AI154" s="721"/>
      <c r="AJ154" s="798"/>
      <c r="AK154" s="798"/>
      <c r="AL154" s="798"/>
      <c r="AM154" s="798"/>
      <c r="AN154" s="798"/>
      <c r="AO154" s="798"/>
      <c r="AP154" s="798"/>
      <c r="AQ154" s="798"/>
      <c r="AR154" s="798"/>
      <c r="AS154" s="801"/>
      <c r="AT154" s="798"/>
      <c r="AU154" s="798"/>
      <c r="AV154" s="798"/>
      <c r="AW154" s="798"/>
      <c r="AX154" s="721"/>
      <c r="AY154" s="721"/>
      <c r="AZ154" s="721"/>
      <c r="BA154" s="721"/>
      <c r="BB154" s="655"/>
      <c r="BC154" s="99"/>
      <c r="BD154" s="99"/>
      <c r="BE154" s="99"/>
      <c r="BF154" s="656"/>
      <c r="BG154" s="334">
        <f t="shared" si="29"/>
        <v>0</v>
      </c>
      <c r="BH154" s="1499">
        <f t="shared" si="30"/>
        <v>0</v>
      </c>
      <c r="BI154" s="142"/>
      <c r="BJ154" s="142"/>
      <c r="BK154" s="796" t="s">
        <v>537</v>
      </c>
      <c r="BL154" s="796" t="s">
        <v>128</v>
      </c>
      <c r="BM154" s="97" t="s">
        <v>531</v>
      </c>
      <c r="BN154" s="721">
        <v>2009</v>
      </c>
    </row>
    <row r="155" spans="3:66" ht="16.5" customHeight="1" thickBot="1" x14ac:dyDescent="0.3">
      <c r="C155" s="970" t="s">
        <v>350</v>
      </c>
      <c r="D155" s="971">
        <v>20</v>
      </c>
      <c r="E155" s="401" t="s">
        <v>13</v>
      </c>
      <c r="F155" s="96" t="s">
        <v>180</v>
      </c>
      <c r="G155" s="96" t="s">
        <v>82</v>
      </c>
      <c r="H155" s="97" t="s">
        <v>531</v>
      </c>
      <c r="I155" s="331">
        <v>2013</v>
      </c>
      <c r="J155" s="653"/>
      <c r="K155" s="97"/>
      <c r="L155" s="97"/>
      <c r="M155" s="99"/>
      <c r="N155" s="99"/>
      <c r="O155" s="97"/>
      <c r="P155" s="97"/>
      <c r="Q155" s="97"/>
      <c r="R155" s="97"/>
      <c r="S155" s="97"/>
      <c r="T155" s="97"/>
      <c r="U155" s="331"/>
      <c r="V155" s="97"/>
      <c r="W155" s="97"/>
      <c r="X155" s="97"/>
      <c r="Y155" s="97"/>
      <c r="Z155" s="97"/>
      <c r="AA155" s="97"/>
      <c r="AB155" s="332"/>
      <c r="AC155" s="654"/>
      <c r="AD155" s="585"/>
      <c r="AE155" s="97"/>
      <c r="AF155" s="331"/>
      <c r="AG155" s="331"/>
      <c r="AH155" s="331"/>
      <c r="AI155" s="331"/>
      <c r="AJ155" s="97"/>
      <c r="AK155" s="97"/>
      <c r="AL155" s="97"/>
      <c r="AM155" s="97"/>
      <c r="AN155" s="97"/>
      <c r="AO155" s="97"/>
      <c r="AP155" s="97"/>
      <c r="AQ155" s="97"/>
      <c r="AR155" s="97"/>
      <c r="AS155" s="585"/>
      <c r="AT155" s="97"/>
      <c r="AU155" s="97"/>
      <c r="AV155" s="97"/>
      <c r="AW155" s="97"/>
      <c r="AX155" s="331"/>
      <c r="AY155" s="331"/>
      <c r="AZ155" s="331"/>
      <c r="BA155" s="331"/>
      <c r="BB155" s="754"/>
      <c r="BC155" s="755"/>
      <c r="BD155" s="755"/>
      <c r="BE155" s="755"/>
      <c r="BF155" s="756"/>
      <c r="BG155" s="1573">
        <f t="shared" si="29"/>
        <v>0</v>
      </c>
      <c r="BH155" s="1100">
        <f t="shared" si="30"/>
        <v>0</v>
      </c>
      <c r="BI155" s="1497">
        <f>SUM(BH136:BH155)</f>
        <v>25</v>
      </c>
      <c r="BJ155" s="780">
        <f>SUM(BG136:BG155)</f>
        <v>1913</v>
      </c>
      <c r="BK155" s="96" t="s">
        <v>180</v>
      </c>
      <c r="BL155" s="96" t="s">
        <v>82</v>
      </c>
      <c r="BM155" s="97" t="s">
        <v>531</v>
      </c>
      <c r="BN155" s="331">
        <v>2013</v>
      </c>
    </row>
    <row r="156" spans="3:66" ht="16.5" customHeight="1" x14ac:dyDescent="0.25">
      <c r="C156" s="970" t="s">
        <v>351</v>
      </c>
      <c r="D156" s="968">
        <v>1</v>
      </c>
      <c r="E156" s="359" t="s">
        <v>9</v>
      </c>
      <c r="F156" s="100" t="s">
        <v>620</v>
      </c>
      <c r="G156" s="100" t="s">
        <v>71</v>
      </c>
      <c r="H156" s="108" t="s">
        <v>532</v>
      </c>
      <c r="I156" s="353">
        <v>2013</v>
      </c>
      <c r="J156" s="657">
        <v>100</v>
      </c>
      <c r="K156" s="101"/>
      <c r="L156" s="101">
        <v>28</v>
      </c>
      <c r="M156" s="354"/>
      <c r="N156" s="354"/>
      <c r="O156" s="101">
        <v>105</v>
      </c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658"/>
      <c r="AD156" s="587"/>
      <c r="AE156" s="101"/>
      <c r="AF156" s="353"/>
      <c r="AG156" s="353"/>
      <c r="AH156" s="353"/>
      <c r="AI156" s="353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587"/>
      <c r="AT156" s="101"/>
      <c r="AU156" s="101"/>
      <c r="AV156" s="101"/>
      <c r="AW156" s="101"/>
      <c r="AX156" s="353"/>
      <c r="AY156" s="353"/>
      <c r="AZ156" s="353"/>
      <c r="BA156" s="353"/>
      <c r="BB156" s="753"/>
      <c r="BC156" s="84"/>
      <c r="BD156" s="84"/>
      <c r="BE156" s="84"/>
      <c r="BF156" s="739"/>
      <c r="BG156" s="1570">
        <f t="shared" si="29"/>
        <v>233</v>
      </c>
      <c r="BH156" s="1055">
        <f t="shared" si="30"/>
        <v>3</v>
      </c>
      <c r="BI156" s="143"/>
      <c r="BK156" s="100" t="s">
        <v>620</v>
      </c>
      <c r="BL156" s="100" t="s">
        <v>71</v>
      </c>
      <c r="BM156" s="108" t="s">
        <v>532</v>
      </c>
      <c r="BN156" s="353">
        <v>2013</v>
      </c>
    </row>
    <row r="157" spans="3:66" ht="16.5" customHeight="1" x14ac:dyDescent="0.25">
      <c r="C157" s="970" t="s">
        <v>352</v>
      </c>
      <c r="D157" s="971">
        <v>2</v>
      </c>
      <c r="E157" s="360" t="s">
        <v>9</v>
      </c>
      <c r="F157" s="86" t="s">
        <v>374</v>
      </c>
      <c r="G157" s="86" t="s">
        <v>130</v>
      </c>
      <c r="H157" s="87" t="s">
        <v>531</v>
      </c>
      <c r="I157" s="321">
        <v>2010</v>
      </c>
      <c r="J157" s="643"/>
      <c r="K157" s="87"/>
      <c r="L157" s="87"/>
      <c r="M157" s="87">
        <v>170</v>
      </c>
      <c r="N157" s="90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644"/>
      <c r="AD157" s="580"/>
      <c r="AE157" s="87"/>
      <c r="AF157" s="321"/>
      <c r="AG157" s="321"/>
      <c r="AH157" s="321"/>
      <c r="AI157" s="321"/>
      <c r="AJ157" s="87"/>
      <c r="AK157" s="87"/>
      <c r="AL157" s="87"/>
      <c r="AM157" s="87"/>
      <c r="AN157" s="87"/>
      <c r="AO157" s="87"/>
      <c r="AP157" s="87"/>
      <c r="AQ157" s="87"/>
      <c r="AR157" s="87"/>
      <c r="AS157" s="580"/>
      <c r="AT157" s="87"/>
      <c r="AU157" s="87"/>
      <c r="AV157" s="87"/>
      <c r="AW157" s="87"/>
      <c r="AX157" s="321"/>
      <c r="AY157" s="321"/>
      <c r="AZ157" s="321"/>
      <c r="BA157" s="321"/>
      <c r="BB157" s="643">
        <v>10</v>
      </c>
      <c r="BC157" s="87">
        <v>10</v>
      </c>
      <c r="BD157" s="87">
        <v>10</v>
      </c>
      <c r="BE157" s="87">
        <v>10</v>
      </c>
      <c r="BF157" s="644"/>
      <c r="BG157" s="1570">
        <f t="shared" si="29"/>
        <v>210</v>
      </c>
      <c r="BH157" s="211">
        <f t="shared" si="30"/>
        <v>5</v>
      </c>
      <c r="BI157" s="143"/>
      <c r="BK157" s="86" t="s">
        <v>374</v>
      </c>
      <c r="BL157" s="86" t="s">
        <v>130</v>
      </c>
      <c r="BM157" s="87" t="s">
        <v>531</v>
      </c>
      <c r="BN157" s="321">
        <v>2010</v>
      </c>
    </row>
    <row r="158" spans="3:66" ht="16.5" customHeight="1" x14ac:dyDescent="0.25">
      <c r="C158" s="970" t="s">
        <v>362</v>
      </c>
      <c r="D158" s="971">
        <v>3</v>
      </c>
      <c r="E158" s="360" t="s">
        <v>9</v>
      </c>
      <c r="F158" s="86" t="s">
        <v>156</v>
      </c>
      <c r="G158" s="86" t="s">
        <v>91</v>
      </c>
      <c r="H158" s="87" t="s">
        <v>531</v>
      </c>
      <c r="I158" s="321">
        <v>2007</v>
      </c>
      <c r="J158" s="643"/>
      <c r="K158" s="87"/>
      <c r="L158" s="87"/>
      <c r="M158" s="87">
        <v>200</v>
      </c>
      <c r="N158" s="90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644"/>
      <c r="AD158" s="580"/>
      <c r="AE158" s="87"/>
      <c r="AF158" s="321"/>
      <c r="AG158" s="321"/>
      <c r="AH158" s="321"/>
      <c r="AI158" s="321"/>
      <c r="AJ158" s="87"/>
      <c r="AK158" s="87"/>
      <c r="AL158" s="87"/>
      <c r="AM158" s="87"/>
      <c r="AN158" s="87"/>
      <c r="AO158" s="87"/>
      <c r="AP158" s="87"/>
      <c r="AQ158" s="87"/>
      <c r="AR158" s="87"/>
      <c r="AS158" s="580"/>
      <c r="AT158" s="87"/>
      <c r="AU158" s="87"/>
      <c r="AV158" s="87"/>
      <c r="AW158" s="87"/>
      <c r="AX158" s="321"/>
      <c r="AY158" s="321"/>
      <c r="AZ158" s="321"/>
      <c r="BA158" s="321"/>
      <c r="BB158" s="643"/>
      <c r="BC158" s="87"/>
      <c r="BD158" s="87"/>
      <c r="BE158" s="87"/>
      <c r="BF158" s="644"/>
      <c r="BG158" s="1570">
        <f t="shared" si="29"/>
        <v>200</v>
      </c>
      <c r="BH158" s="211">
        <f t="shared" si="30"/>
        <v>1</v>
      </c>
      <c r="BI158" s="143"/>
      <c r="BK158" s="86" t="s">
        <v>156</v>
      </c>
      <c r="BL158" s="86" t="s">
        <v>91</v>
      </c>
      <c r="BM158" s="87" t="s">
        <v>531</v>
      </c>
      <c r="BN158" s="321">
        <v>2007</v>
      </c>
    </row>
    <row r="159" spans="3:66" ht="16.5" customHeight="1" x14ac:dyDescent="0.25">
      <c r="C159" s="970" t="s">
        <v>363</v>
      </c>
      <c r="D159" s="971">
        <v>4</v>
      </c>
      <c r="E159" s="360" t="s">
        <v>9</v>
      </c>
      <c r="F159" s="86" t="s">
        <v>156</v>
      </c>
      <c r="G159" s="86" t="s">
        <v>116</v>
      </c>
      <c r="H159" s="87" t="s">
        <v>531</v>
      </c>
      <c r="I159" s="321">
        <v>2013</v>
      </c>
      <c r="J159" s="643"/>
      <c r="K159" s="87">
        <v>27</v>
      </c>
      <c r="L159" s="87">
        <v>22</v>
      </c>
      <c r="M159" s="87"/>
      <c r="N159" s="90"/>
      <c r="O159" s="87">
        <v>150</v>
      </c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644"/>
      <c r="AD159" s="580"/>
      <c r="AE159" s="87"/>
      <c r="AF159" s="321"/>
      <c r="AG159" s="321"/>
      <c r="AH159" s="321"/>
      <c r="AI159" s="321"/>
      <c r="AJ159" s="87"/>
      <c r="AK159" s="87"/>
      <c r="AL159" s="87"/>
      <c r="AM159" s="87"/>
      <c r="AN159" s="87"/>
      <c r="AO159" s="87"/>
      <c r="AP159" s="87"/>
      <c r="AQ159" s="87"/>
      <c r="AR159" s="87"/>
      <c r="AS159" s="580"/>
      <c r="AT159" s="87"/>
      <c r="AU159" s="87"/>
      <c r="AV159" s="87"/>
      <c r="AW159" s="87"/>
      <c r="AX159" s="321"/>
      <c r="AY159" s="321"/>
      <c r="AZ159" s="321"/>
      <c r="BA159" s="321"/>
      <c r="BB159" s="643"/>
      <c r="BC159" s="87"/>
      <c r="BD159" s="87"/>
      <c r="BE159" s="87"/>
      <c r="BF159" s="644"/>
      <c r="BG159" s="1570">
        <f t="shared" si="29"/>
        <v>199</v>
      </c>
      <c r="BH159" s="211">
        <f t="shared" si="30"/>
        <v>3</v>
      </c>
      <c r="BK159" s="86" t="s">
        <v>156</v>
      </c>
      <c r="BL159" s="86" t="s">
        <v>116</v>
      </c>
      <c r="BM159" s="87" t="s">
        <v>531</v>
      </c>
      <c r="BN159" s="321">
        <v>2013</v>
      </c>
    </row>
    <row r="160" spans="3:66" ht="16.5" customHeight="1" x14ac:dyDescent="0.25">
      <c r="C160" s="970" t="s">
        <v>364</v>
      </c>
      <c r="D160" s="971">
        <v>5</v>
      </c>
      <c r="E160" s="361" t="s">
        <v>9</v>
      </c>
      <c r="F160" s="89" t="s">
        <v>69</v>
      </c>
      <c r="G160" s="89" t="s">
        <v>70</v>
      </c>
      <c r="H160" s="90" t="s">
        <v>531</v>
      </c>
      <c r="I160" s="323">
        <v>2012</v>
      </c>
      <c r="J160" s="645"/>
      <c r="K160" s="90"/>
      <c r="L160" s="90">
        <v>95</v>
      </c>
      <c r="M160" s="90">
        <v>80</v>
      </c>
      <c r="N160" s="90"/>
      <c r="O160" s="90"/>
      <c r="P160" s="90"/>
      <c r="Q160" s="90"/>
      <c r="R160" s="90"/>
      <c r="S160" s="90"/>
      <c r="T160" s="90"/>
      <c r="U160" s="90"/>
      <c r="V160" s="90"/>
      <c r="W160" s="90"/>
      <c r="X160" s="90"/>
      <c r="Y160" s="90"/>
      <c r="Z160" s="90"/>
      <c r="AA160" s="90"/>
      <c r="AB160" s="90"/>
      <c r="AC160" s="646"/>
      <c r="AD160" s="581"/>
      <c r="AE160" s="90"/>
      <c r="AF160" s="323"/>
      <c r="AG160" s="323"/>
      <c r="AH160" s="323"/>
      <c r="AI160" s="323"/>
      <c r="AJ160" s="90"/>
      <c r="AK160" s="90"/>
      <c r="AL160" s="90"/>
      <c r="AM160" s="90"/>
      <c r="AN160" s="90"/>
      <c r="AO160" s="90"/>
      <c r="AP160" s="90"/>
      <c r="AQ160" s="90"/>
      <c r="AR160" s="90"/>
      <c r="AS160" s="581"/>
      <c r="AT160" s="90"/>
      <c r="AU160" s="90"/>
      <c r="AV160" s="90"/>
      <c r="AW160" s="90"/>
      <c r="AX160" s="323"/>
      <c r="AY160" s="323"/>
      <c r="AZ160" s="323"/>
      <c r="BA160" s="323"/>
      <c r="BB160" s="645"/>
      <c r="BC160" s="90"/>
      <c r="BD160" s="90">
        <v>10</v>
      </c>
      <c r="BE160" s="90">
        <v>10</v>
      </c>
      <c r="BF160" s="646"/>
      <c r="BG160" s="1570">
        <f t="shared" si="29"/>
        <v>195</v>
      </c>
      <c r="BH160" s="211">
        <f t="shared" si="30"/>
        <v>4</v>
      </c>
      <c r="BK160" s="89" t="s">
        <v>69</v>
      </c>
      <c r="BL160" s="89" t="s">
        <v>70</v>
      </c>
      <c r="BM160" s="90" t="s">
        <v>531</v>
      </c>
      <c r="BN160" s="323">
        <v>2012</v>
      </c>
    </row>
    <row r="161" spans="3:66" ht="16.5" customHeight="1" x14ac:dyDescent="0.25">
      <c r="C161" s="970" t="s">
        <v>365</v>
      </c>
      <c r="D161" s="971">
        <v>6</v>
      </c>
      <c r="E161" s="360" t="s">
        <v>9</v>
      </c>
      <c r="F161" s="86" t="s">
        <v>581</v>
      </c>
      <c r="G161" s="86" t="s">
        <v>153</v>
      </c>
      <c r="H161" s="87" t="s">
        <v>531</v>
      </c>
      <c r="I161" s="321">
        <v>2013</v>
      </c>
      <c r="J161" s="643"/>
      <c r="K161" s="87"/>
      <c r="L161" s="87"/>
      <c r="M161" s="87"/>
      <c r="N161" s="90"/>
      <c r="O161" s="87">
        <v>170</v>
      </c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644"/>
      <c r="AD161" s="580"/>
      <c r="AE161" s="87"/>
      <c r="AF161" s="321"/>
      <c r="AG161" s="321"/>
      <c r="AH161" s="321"/>
      <c r="AI161" s="321"/>
      <c r="AJ161" s="87"/>
      <c r="AK161" s="87"/>
      <c r="AL161" s="87"/>
      <c r="AM161" s="87"/>
      <c r="AN161" s="87"/>
      <c r="AO161" s="87"/>
      <c r="AP161" s="87"/>
      <c r="AQ161" s="87"/>
      <c r="AR161" s="87"/>
      <c r="AS161" s="580"/>
      <c r="AT161" s="87"/>
      <c r="AU161" s="87"/>
      <c r="AV161" s="87"/>
      <c r="AW161" s="87"/>
      <c r="AX161" s="321"/>
      <c r="AY161" s="321"/>
      <c r="AZ161" s="321"/>
      <c r="BA161" s="321"/>
      <c r="BB161" s="643"/>
      <c r="BC161" s="87"/>
      <c r="BD161" s="87"/>
      <c r="BE161" s="87"/>
      <c r="BF161" s="644"/>
      <c r="BG161" s="1570">
        <f t="shared" si="29"/>
        <v>170</v>
      </c>
      <c r="BH161" s="211">
        <f t="shared" si="30"/>
        <v>1</v>
      </c>
      <c r="BK161" s="86" t="s">
        <v>581</v>
      </c>
      <c r="BL161" s="86" t="s">
        <v>153</v>
      </c>
      <c r="BM161" s="87" t="s">
        <v>531</v>
      </c>
      <c r="BN161" s="321">
        <v>2013</v>
      </c>
    </row>
    <row r="162" spans="3:66" ht="16.5" customHeight="1" x14ac:dyDescent="0.25">
      <c r="C162" s="970" t="s">
        <v>366</v>
      </c>
      <c r="D162" s="971">
        <v>7</v>
      </c>
      <c r="E162" s="360" t="s">
        <v>9</v>
      </c>
      <c r="F162" s="86" t="s">
        <v>129</v>
      </c>
      <c r="G162" s="86" t="s">
        <v>130</v>
      </c>
      <c r="H162" s="87" t="s">
        <v>531</v>
      </c>
      <c r="I162" s="321">
        <v>2009</v>
      </c>
      <c r="J162" s="643"/>
      <c r="K162" s="87"/>
      <c r="L162" s="87"/>
      <c r="M162" s="87">
        <v>135</v>
      </c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644"/>
      <c r="AD162" s="580"/>
      <c r="AE162" s="87"/>
      <c r="AF162" s="321"/>
      <c r="AG162" s="321"/>
      <c r="AH162" s="321"/>
      <c r="AI162" s="321"/>
      <c r="AJ162" s="87"/>
      <c r="AK162" s="87"/>
      <c r="AL162" s="87"/>
      <c r="AM162" s="87"/>
      <c r="AN162" s="87"/>
      <c r="AO162" s="87"/>
      <c r="AP162" s="87"/>
      <c r="AQ162" s="87"/>
      <c r="AR162" s="87"/>
      <c r="AS162" s="580"/>
      <c r="AT162" s="87"/>
      <c r="AU162" s="87"/>
      <c r="AV162" s="87"/>
      <c r="AW162" s="87"/>
      <c r="AX162" s="321"/>
      <c r="AY162" s="321"/>
      <c r="AZ162" s="321"/>
      <c r="BA162" s="321"/>
      <c r="BB162" s="643"/>
      <c r="BC162" s="87"/>
      <c r="BD162" s="87"/>
      <c r="BE162" s="87"/>
      <c r="BF162" s="644"/>
      <c r="BG162" s="1570">
        <f t="shared" si="29"/>
        <v>135</v>
      </c>
      <c r="BH162" s="211">
        <f t="shared" si="30"/>
        <v>1</v>
      </c>
      <c r="BK162" s="86" t="s">
        <v>129</v>
      </c>
      <c r="BL162" s="86" t="s">
        <v>130</v>
      </c>
      <c r="BM162" s="87" t="s">
        <v>531</v>
      </c>
      <c r="BN162" s="321">
        <v>2009</v>
      </c>
    </row>
    <row r="163" spans="3:66" ht="16.5" customHeight="1" x14ac:dyDescent="0.25">
      <c r="C163" s="970" t="s">
        <v>367</v>
      </c>
      <c r="D163" s="971">
        <v>8</v>
      </c>
      <c r="E163" s="360" t="s">
        <v>9</v>
      </c>
      <c r="F163" s="86" t="s">
        <v>510</v>
      </c>
      <c r="G163" s="86" t="s">
        <v>77</v>
      </c>
      <c r="H163" s="87" t="s">
        <v>531</v>
      </c>
      <c r="I163" s="321">
        <v>2011</v>
      </c>
      <c r="J163" s="643"/>
      <c r="K163" s="87"/>
      <c r="L163" s="87"/>
      <c r="M163" s="87">
        <v>70</v>
      </c>
      <c r="N163" s="90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644"/>
      <c r="AD163" s="580"/>
      <c r="AE163" s="87"/>
      <c r="AF163" s="321"/>
      <c r="AG163" s="321"/>
      <c r="AH163" s="321"/>
      <c r="AI163" s="321"/>
      <c r="AJ163" s="87"/>
      <c r="AK163" s="87"/>
      <c r="AL163" s="87"/>
      <c r="AM163" s="87"/>
      <c r="AN163" s="87"/>
      <c r="AO163" s="87"/>
      <c r="AP163" s="87"/>
      <c r="AQ163" s="87"/>
      <c r="AR163" s="87"/>
      <c r="AS163" s="580"/>
      <c r="AT163" s="87"/>
      <c r="AU163" s="87"/>
      <c r="AV163" s="87"/>
      <c r="AW163" s="87"/>
      <c r="AX163" s="321"/>
      <c r="AY163" s="321"/>
      <c r="AZ163" s="321"/>
      <c r="BA163" s="321"/>
      <c r="BB163" s="643">
        <v>10</v>
      </c>
      <c r="BC163" s="87">
        <v>10</v>
      </c>
      <c r="BD163" s="87">
        <v>10</v>
      </c>
      <c r="BE163" s="87">
        <v>10</v>
      </c>
      <c r="BF163" s="644"/>
      <c r="BG163" s="1570">
        <f t="shared" si="29"/>
        <v>110</v>
      </c>
      <c r="BH163" s="211">
        <f t="shared" si="30"/>
        <v>5</v>
      </c>
      <c r="BK163" s="86" t="s">
        <v>510</v>
      </c>
      <c r="BL163" s="86" t="s">
        <v>77</v>
      </c>
      <c r="BM163" s="87" t="s">
        <v>531</v>
      </c>
      <c r="BN163" s="321">
        <v>2011</v>
      </c>
    </row>
    <row r="164" spans="3:66" ht="16.5" customHeight="1" x14ac:dyDescent="0.25">
      <c r="C164" s="970" t="s">
        <v>376</v>
      </c>
      <c r="D164" s="971">
        <v>9</v>
      </c>
      <c r="E164" s="360" t="s">
        <v>9</v>
      </c>
      <c r="F164" s="86" t="s">
        <v>920</v>
      </c>
      <c r="G164" s="86" t="s">
        <v>921</v>
      </c>
      <c r="H164" s="87" t="s">
        <v>531</v>
      </c>
      <c r="I164" s="321">
        <v>2011</v>
      </c>
      <c r="J164" s="643"/>
      <c r="K164" s="87"/>
      <c r="L164" s="87">
        <v>51</v>
      </c>
      <c r="M164" s="87"/>
      <c r="N164" s="90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644"/>
      <c r="AD164" s="580"/>
      <c r="AE164" s="87"/>
      <c r="AF164" s="321"/>
      <c r="AG164" s="321"/>
      <c r="AH164" s="321"/>
      <c r="AI164" s="321"/>
      <c r="AJ164" s="87"/>
      <c r="AK164" s="87"/>
      <c r="AL164" s="87"/>
      <c r="AM164" s="87"/>
      <c r="AN164" s="87"/>
      <c r="AO164" s="87"/>
      <c r="AP164" s="87"/>
      <c r="AQ164" s="87"/>
      <c r="AR164" s="87"/>
      <c r="AS164" s="580"/>
      <c r="AT164" s="87"/>
      <c r="AU164" s="87"/>
      <c r="AV164" s="87"/>
      <c r="AW164" s="87"/>
      <c r="AX164" s="321"/>
      <c r="AY164" s="321"/>
      <c r="AZ164" s="321"/>
      <c r="BA164" s="321"/>
      <c r="BB164" s="643"/>
      <c r="BC164" s="87"/>
      <c r="BD164" s="87"/>
      <c r="BE164" s="87"/>
      <c r="BF164" s="644"/>
      <c r="BG164" s="1570">
        <f t="shared" si="29"/>
        <v>51</v>
      </c>
      <c r="BH164" s="211">
        <f t="shared" si="30"/>
        <v>1</v>
      </c>
      <c r="BK164" s="86" t="s">
        <v>920</v>
      </c>
      <c r="BL164" s="86" t="s">
        <v>921</v>
      </c>
      <c r="BM164" s="87" t="s">
        <v>531</v>
      </c>
      <c r="BN164" s="321">
        <v>2011</v>
      </c>
    </row>
    <row r="165" spans="3:66" ht="16.5" customHeight="1" x14ac:dyDescent="0.25">
      <c r="C165" s="970" t="s">
        <v>377</v>
      </c>
      <c r="D165" s="971">
        <v>10</v>
      </c>
      <c r="E165" s="360" t="s">
        <v>9</v>
      </c>
      <c r="F165" s="86" t="s">
        <v>540</v>
      </c>
      <c r="G165" s="86" t="s">
        <v>146</v>
      </c>
      <c r="H165" s="87" t="s">
        <v>531</v>
      </c>
      <c r="I165" s="321">
        <v>2010</v>
      </c>
      <c r="J165" s="643"/>
      <c r="K165" s="87"/>
      <c r="L165" s="87"/>
      <c r="M165" s="87">
        <v>48</v>
      </c>
      <c r="N165" s="90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644"/>
      <c r="AD165" s="580"/>
      <c r="AE165" s="87"/>
      <c r="AF165" s="321"/>
      <c r="AG165" s="321"/>
      <c r="AH165" s="321"/>
      <c r="AI165" s="321"/>
      <c r="AJ165" s="87"/>
      <c r="AK165" s="87"/>
      <c r="AL165" s="87"/>
      <c r="AM165" s="87"/>
      <c r="AN165" s="87"/>
      <c r="AO165" s="87"/>
      <c r="AP165" s="87"/>
      <c r="AQ165" s="87"/>
      <c r="AR165" s="87"/>
      <c r="AS165" s="580"/>
      <c r="AT165" s="87"/>
      <c r="AU165" s="87"/>
      <c r="AV165" s="87"/>
      <c r="AW165" s="87"/>
      <c r="AX165" s="321"/>
      <c r="AY165" s="321"/>
      <c r="AZ165" s="321"/>
      <c r="BA165" s="321"/>
      <c r="BB165" s="643"/>
      <c r="BC165" s="87"/>
      <c r="BD165" s="87"/>
      <c r="BE165" s="87"/>
      <c r="BF165" s="644"/>
      <c r="BG165" s="1570">
        <f t="shared" si="29"/>
        <v>48</v>
      </c>
      <c r="BH165" s="211">
        <f t="shared" si="30"/>
        <v>1</v>
      </c>
      <c r="BK165" s="86" t="s">
        <v>540</v>
      </c>
      <c r="BL165" s="86" t="s">
        <v>146</v>
      </c>
      <c r="BM165" s="87" t="s">
        <v>531</v>
      </c>
      <c r="BN165" s="321">
        <v>2010</v>
      </c>
    </row>
    <row r="166" spans="3:66" ht="16.5" customHeight="1" x14ac:dyDescent="0.25">
      <c r="C166" s="970" t="s">
        <v>378</v>
      </c>
      <c r="D166" s="971">
        <v>11</v>
      </c>
      <c r="E166" s="360" t="s">
        <v>9</v>
      </c>
      <c r="F166" s="86" t="s">
        <v>746</v>
      </c>
      <c r="G166" s="86" t="s">
        <v>71</v>
      </c>
      <c r="H166" s="87" t="s">
        <v>531</v>
      </c>
      <c r="I166" s="321">
        <v>2012</v>
      </c>
      <c r="J166" s="643"/>
      <c r="K166" s="87">
        <v>33</v>
      </c>
      <c r="L166" s="87"/>
      <c r="M166" s="87"/>
      <c r="N166" s="90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644"/>
      <c r="AD166" s="580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580"/>
      <c r="AT166" s="87"/>
      <c r="AU166" s="87"/>
      <c r="AV166" s="87"/>
      <c r="AW166" s="87"/>
      <c r="AX166" s="87"/>
      <c r="AY166" s="87"/>
      <c r="AZ166" s="87"/>
      <c r="BA166" s="321"/>
      <c r="BB166" s="643"/>
      <c r="BC166" s="87"/>
      <c r="BD166" s="87"/>
      <c r="BE166" s="87"/>
      <c r="BF166" s="644"/>
      <c r="BG166" s="1570">
        <f t="shared" si="29"/>
        <v>33</v>
      </c>
      <c r="BH166" s="211">
        <f t="shared" si="30"/>
        <v>1</v>
      </c>
      <c r="BK166" s="86" t="s">
        <v>746</v>
      </c>
      <c r="BL166" s="86" t="s">
        <v>71</v>
      </c>
      <c r="BM166" s="87" t="s">
        <v>531</v>
      </c>
      <c r="BN166" s="321">
        <v>2012</v>
      </c>
    </row>
    <row r="167" spans="3:66" ht="16.5" customHeight="1" x14ac:dyDescent="0.25">
      <c r="C167" s="970" t="s">
        <v>379</v>
      </c>
      <c r="D167" s="971">
        <v>12</v>
      </c>
      <c r="E167" s="360" t="s">
        <v>9</v>
      </c>
      <c r="F167" s="86" t="s">
        <v>549</v>
      </c>
      <c r="G167" s="86" t="s">
        <v>114</v>
      </c>
      <c r="H167" s="87" t="s">
        <v>532</v>
      </c>
      <c r="I167" s="321">
        <v>2012</v>
      </c>
      <c r="J167" s="643"/>
      <c r="K167" s="87">
        <v>30</v>
      </c>
      <c r="L167" s="87"/>
      <c r="M167" s="87"/>
      <c r="N167" s="90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644"/>
      <c r="AD167" s="580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580"/>
      <c r="AT167" s="87"/>
      <c r="AU167" s="87"/>
      <c r="AV167" s="87"/>
      <c r="AW167" s="87"/>
      <c r="AX167" s="87"/>
      <c r="AY167" s="87"/>
      <c r="AZ167" s="87"/>
      <c r="BA167" s="321"/>
      <c r="BB167" s="643"/>
      <c r="BC167" s="87"/>
      <c r="BD167" s="87"/>
      <c r="BE167" s="87"/>
      <c r="BF167" s="644"/>
      <c r="BG167" s="1570">
        <f t="shared" si="29"/>
        <v>30</v>
      </c>
      <c r="BH167" s="211">
        <f t="shared" si="30"/>
        <v>1</v>
      </c>
      <c r="BK167" s="86" t="s">
        <v>549</v>
      </c>
      <c r="BL167" s="86" t="s">
        <v>114</v>
      </c>
      <c r="BM167" s="87" t="s">
        <v>532</v>
      </c>
      <c r="BN167" s="321">
        <v>2012</v>
      </c>
    </row>
    <row r="168" spans="3:66" ht="18" customHeight="1" thickBot="1" x14ac:dyDescent="0.3">
      <c r="C168" s="970" t="s">
        <v>380</v>
      </c>
      <c r="D168" s="971">
        <v>13</v>
      </c>
      <c r="E168" s="361" t="s">
        <v>9</v>
      </c>
      <c r="F168" s="89" t="s">
        <v>619</v>
      </c>
      <c r="G168" s="89" t="s">
        <v>159</v>
      </c>
      <c r="H168" s="111" t="s">
        <v>532</v>
      </c>
      <c r="I168" s="323">
        <v>2011</v>
      </c>
      <c r="J168" s="645"/>
      <c r="K168" s="90">
        <v>26</v>
      </c>
      <c r="L168" s="90"/>
      <c r="M168" s="90"/>
      <c r="N168" s="90"/>
      <c r="O168" s="90"/>
      <c r="P168" s="90"/>
      <c r="Q168" s="90"/>
      <c r="R168" s="90"/>
      <c r="S168" s="90"/>
      <c r="T168" s="90"/>
      <c r="U168" s="90"/>
      <c r="V168" s="90"/>
      <c r="W168" s="90"/>
      <c r="X168" s="90"/>
      <c r="Y168" s="90"/>
      <c r="Z168" s="90"/>
      <c r="AA168" s="90"/>
      <c r="AB168" s="90"/>
      <c r="AC168" s="646"/>
      <c r="AD168" s="581"/>
      <c r="AE168" s="90"/>
      <c r="AF168" s="90"/>
      <c r="AG168" s="90"/>
      <c r="AH168" s="90"/>
      <c r="AI168" s="90"/>
      <c r="AJ168" s="90"/>
      <c r="AK168" s="90"/>
      <c r="AL168" s="90"/>
      <c r="AM168" s="90"/>
      <c r="AN168" s="90"/>
      <c r="AO168" s="90"/>
      <c r="AP168" s="90"/>
      <c r="AQ168" s="90"/>
      <c r="AR168" s="90"/>
      <c r="AS168" s="581"/>
      <c r="AT168" s="90"/>
      <c r="AU168" s="90"/>
      <c r="AV168" s="90"/>
      <c r="AW168" s="90"/>
      <c r="AX168" s="90"/>
      <c r="AY168" s="90"/>
      <c r="AZ168" s="90"/>
      <c r="BA168" s="323"/>
      <c r="BB168" s="645"/>
      <c r="BC168" s="90"/>
      <c r="BD168" s="90"/>
      <c r="BE168" s="90"/>
      <c r="BF168" s="646"/>
      <c r="BG168" s="1570">
        <f t="shared" si="29"/>
        <v>26</v>
      </c>
      <c r="BH168" s="211">
        <f t="shared" si="30"/>
        <v>1</v>
      </c>
      <c r="BK168" s="89" t="s">
        <v>619</v>
      </c>
      <c r="BL168" s="89" t="s">
        <v>159</v>
      </c>
      <c r="BM168" s="111" t="s">
        <v>532</v>
      </c>
      <c r="BN168" s="323">
        <v>2011</v>
      </c>
    </row>
    <row r="169" spans="3:66" ht="16.5" hidden="1" customHeight="1" thickBot="1" x14ac:dyDescent="0.3">
      <c r="C169" s="970" t="s">
        <v>381</v>
      </c>
      <c r="D169" s="971">
        <v>14</v>
      </c>
      <c r="E169" s="360" t="s">
        <v>9</v>
      </c>
      <c r="F169" s="86" t="s">
        <v>506</v>
      </c>
      <c r="G169" s="86" t="s">
        <v>83</v>
      </c>
      <c r="H169" s="87" t="s">
        <v>531</v>
      </c>
      <c r="I169" s="321">
        <v>2009</v>
      </c>
      <c r="J169" s="643"/>
      <c r="K169" s="87"/>
      <c r="L169" s="87"/>
      <c r="M169" s="87"/>
      <c r="N169" s="90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644"/>
      <c r="AD169" s="580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580"/>
      <c r="AT169" s="87"/>
      <c r="AU169" s="87"/>
      <c r="AV169" s="87"/>
      <c r="AW169" s="87"/>
      <c r="AX169" s="87"/>
      <c r="AY169" s="87"/>
      <c r="AZ169" s="87"/>
      <c r="BA169" s="321"/>
      <c r="BB169" s="643"/>
      <c r="BC169" s="87"/>
      <c r="BD169" s="87"/>
      <c r="BE169" s="87"/>
      <c r="BF169" s="644"/>
      <c r="BG169" s="1570">
        <f t="shared" si="29"/>
        <v>0</v>
      </c>
      <c r="BH169" s="211">
        <f t="shared" si="30"/>
        <v>0</v>
      </c>
      <c r="BK169" s="86" t="s">
        <v>506</v>
      </c>
      <c r="BL169" s="86" t="s">
        <v>83</v>
      </c>
      <c r="BM169" s="87" t="s">
        <v>531</v>
      </c>
      <c r="BN169" s="321">
        <v>2009</v>
      </c>
    </row>
    <row r="170" spans="3:66" ht="16.5" hidden="1" customHeight="1" thickBot="1" x14ac:dyDescent="0.3">
      <c r="C170" s="970" t="s">
        <v>382</v>
      </c>
      <c r="D170" s="971">
        <v>15</v>
      </c>
      <c r="E170" s="360" t="s">
        <v>9</v>
      </c>
      <c r="F170" s="86" t="s">
        <v>148</v>
      </c>
      <c r="G170" s="86" t="s">
        <v>91</v>
      </c>
      <c r="H170" s="87" t="s">
        <v>531</v>
      </c>
      <c r="I170" s="321">
        <v>2010</v>
      </c>
      <c r="J170" s="643"/>
      <c r="K170" s="87"/>
      <c r="L170" s="87"/>
      <c r="M170" s="87"/>
      <c r="N170" s="90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644"/>
      <c r="AD170" s="580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580"/>
      <c r="AT170" s="87"/>
      <c r="AU170" s="87"/>
      <c r="AV170" s="87"/>
      <c r="AW170" s="87"/>
      <c r="AX170" s="87"/>
      <c r="AY170" s="87"/>
      <c r="AZ170" s="87"/>
      <c r="BA170" s="321"/>
      <c r="BB170" s="643"/>
      <c r="BC170" s="87"/>
      <c r="BD170" s="87"/>
      <c r="BE170" s="87"/>
      <c r="BF170" s="644"/>
      <c r="BG170" s="1570">
        <f t="shared" si="29"/>
        <v>0</v>
      </c>
      <c r="BH170" s="211">
        <f t="shared" si="30"/>
        <v>0</v>
      </c>
      <c r="BK170" s="86" t="s">
        <v>148</v>
      </c>
      <c r="BL170" s="86" t="s">
        <v>91</v>
      </c>
      <c r="BM170" s="87" t="s">
        <v>531</v>
      </c>
      <c r="BN170" s="321">
        <v>2010</v>
      </c>
    </row>
    <row r="171" spans="3:66" ht="16.5" hidden="1" customHeight="1" thickBot="1" x14ac:dyDescent="0.3">
      <c r="C171" s="970" t="s">
        <v>383</v>
      </c>
      <c r="D171" s="971">
        <v>16</v>
      </c>
      <c r="E171" s="360" t="s">
        <v>9</v>
      </c>
      <c r="F171" s="86" t="s">
        <v>155</v>
      </c>
      <c r="G171" s="86" t="s">
        <v>146</v>
      </c>
      <c r="H171" s="87" t="s">
        <v>531</v>
      </c>
      <c r="I171" s="321">
        <v>2006</v>
      </c>
      <c r="J171" s="643"/>
      <c r="K171" s="87"/>
      <c r="L171" s="87"/>
      <c r="M171" s="87"/>
      <c r="N171" s="90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644"/>
      <c r="AD171" s="580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580"/>
      <c r="AT171" s="87"/>
      <c r="AU171" s="87"/>
      <c r="AV171" s="87"/>
      <c r="AW171" s="87"/>
      <c r="AX171" s="87"/>
      <c r="AY171" s="87"/>
      <c r="AZ171" s="87"/>
      <c r="BA171" s="321"/>
      <c r="BB171" s="643"/>
      <c r="BC171" s="87"/>
      <c r="BD171" s="87"/>
      <c r="BE171" s="87"/>
      <c r="BF171" s="644"/>
      <c r="BG171" s="1570">
        <f t="shared" si="29"/>
        <v>0</v>
      </c>
      <c r="BH171" s="211">
        <f t="shared" si="30"/>
        <v>0</v>
      </c>
      <c r="BK171" s="86" t="s">
        <v>155</v>
      </c>
      <c r="BL171" s="86" t="s">
        <v>146</v>
      </c>
      <c r="BM171" s="87" t="s">
        <v>531</v>
      </c>
      <c r="BN171" s="321">
        <v>2006</v>
      </c>
    </row>
    <row r="172" spans="3:66" ht="16.5" hidden="1" customHeight="1" thickBot="1" x14ac:dyDescent="0.3">
      <c r="C172" s="970" t="s">
        <v>384</v>
      </c>
      <c r="D172" s="971">
        <v>17</v>
      </c>
      <c r="E172" s="360" t="s">
        <v>9</v>
      </c>
      <c r="F172" s="86" t="s">
        <v>514</v>
      </c>
      <c r="G172" s="86" t="s">
        <v>84</v>
      </c>
      <c r="H172" s="87" t="s">
        <v>531</v>
      </c>
      <c r="I172" s="321">
        <v>2009</v>
      </c>
      <c r="J172" s="643"/>
      <c r="K172" s="87"/>
      <c r="L172" s="87"/>
      <c r="M172" s="87"/>
      <c r="N172" s="90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644"/>
      <c r="AD172" s="580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580"/>
      <c r="AT172" s="87"/>
      <c r="AU172" s="87"/>
      <c r="AV172" s="87"/>
      <c r="AW172" s="87"/>
      <c r="AX172" s="87"/>
      <c r="AY172" s="87"/>
      <c r="AZ172" s="87"/>
      <c r="BA172" s="321"/>
      <c r="BB172" s="643"/>
      <c r="BC172" s="87"/>
      <c r="BD172" s="87"/>
      <c r="BE172" s="87"/>
      <c r="BF172" s="644"/>
      <c r="BG172" s="1570">
        <f t="shared" si="29"/>
        <v>0</v>
      </c>
      <c r="BH172" s="211">
        <f t="shared" si="30"/>
        <v>0</v>
      </c>
      <c r="BK172" s="86" t="s">
        <v>514</v>
      </c>
      <c r="BL172" s="86" t="s">
        <v>84</v>
      </c>
      <c r="BM172" s="87" t="s">
        <v>531</v>
      </c>
      <c r="BN172" s="321">
        <v>2009</v>
      </c>
    </row>
    <row r="173" spans="3:66" ht="16.5" hidden="1" customHeight="1" thickBot="1" x14ac:dyDescent="0.3">
      <c r="C173" s="970" t="s">
        <v>403</v>
      </c>
      <c r="D173" s="971">
        <v>18</v>
      </c>
      <c r="E173" s="360" t="s">
        <v>9</v>
      </c>
      <c r="F173" s="86" t="s">
        <v>581</v>
      </c>
      <c r="G173" s="86" t="s">
        <v>184</v>
      </c>
      <c r="H173" s="87" t="s">
        <v>531</v>
      </c>
      <c r="I173" s="321">
        <v>2011</v>
      </c>
      <c r="J173" s="643"/>
      <c r="K173" s="87"/>
      <c r="L173" s="87"/>
      <c r="M173" s="87"/>
      <c r="N173" s="90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644"/>
      <c r="AD173" s="580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580"/>
      <c r="AT173" s="87"/>
      <c r="AU173" s="87"/>
      <c r="AV173" s="87"/>
      <c r="AW173" s="87"/>
      <c r="AX173" s="87"/>
      <c r="AY173" s="87"/>
      <c r="AZ173" s="87"/>
      <c r="BA173" s="321"/>
      <c r="BB173" s="643"/>
      <c r="BC173" s="87"/>
      <c r="BD173" s="87"/>
      <c r="BE173" s="87"/>
      <c r="BF173" s="644"/>
      <c r="BG173" s="1570">
        <f t="shared" si="29"/>
        <v>0</v>
      </c>
      <c r="BH173" s="211">
        <f t="shared" si="30"/>
        <v>0</v>
      </c>
      <c r="BK173" s="86" t="s">
        <v>581</v>
      </c>
      <c r="BL173" s="86" t="s">
        <v>184</v>
      </c>
      <c r="BM173" s="87" t="s">
        <v>531</v>
      </c>
      <c r="BN173" s="321">
        <v>2011</v>
      </c>
    </row>
    <row r="174" spans="3:66" ht="16.5" hidden="1" customHeight="1" thickBot="1" x14ac:dyDescent="0.3">
      <c r="C174" s="970" t="s">
        <v>404</v>
      </c>
      <c r="D174" s="971">
        <v>19</v>
      </c>
      <c r="E174" s="360" t="s">
        <v>9</v>
      </c>
      <c r="F174" s="86" t="s">
        <v>623</v>
      </c>
      <c r="G174" s="86" t="s">
        <v>141</v>
      </c>
      <c r="H174" s="111" t="s">
        <v>532</v>
      </c>
      <c r="I174" s="321">
        <v>2011</v>
      </c>
      <c r="J174" s="643"/>
      <c r="K174" s="87"/>
      <c r="L174" s="87"/>
      <c r="M174" s="87"/>
      <c r="N174" s="90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644"/>
      <c r="AD174" s="580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580"/>
      <c r="AT174" s="87"/>
      <c r="AU174" s="87"/>
      <c r="AV174" s="87"/>
      <c r="AW174" s="87"/>
      <c r="AX174" s="87"/>
      <c r="AY174" s="87"/>
      <c r="AZ174" s="87"/>
      <c r="BA174" s="321"/>
      <c r="BB174" s="643"/>
      <c r="BC174" s="87"/>
      <c r="BD174" s="87"/>
      <c r="BE174" s="87"/>
      <c r="BF174" s="644"/>
      <c r="BG174" s="1570">
        <f t="shared" si="29"/>
        <v>0</v>
      </c>
      <c r="BH174" s="211">
        <f t="shared" si="30"/>
        <v>0</v>
      </c>
      <c r="BK174" s="86" t="s">
        <v>623</v>
      </c>
      <c r="BL174" s="86" t="s">
        <v>141</v>
      </c>
      <c r="BM174" s="111" t="s">
        <v>532</v>
      </c>
      <c r="BN174" s="321">
        <v>2011</v>
      </c>
    </row>
    <row r="175" spans="3:66" ht="16.5" customHeight="1" thickBot="1" x14ac:dyDescent="0.3">
      <c r="C175" s="970" t="s">
        <v>405</v>
      </c>
      <c r="D175" s="973">
        <v>20</v>
      </c>
      <c r="E175" s="918" t="s">
        <v>9</v>
      </c>
      <c r="F175" s="133" t="s">
        <v>621</v>
      </c>
      <c r="G175" s="133" t="s">
        <v>622</v>
      </c>
      <c r="H175" s="114" t="s">
        <v>532</v>
      </c>
      <c r="I175" s="1294">
        <v>2012</v>
      </c>
      <c r="J175" s="1295"/>
      <c r="K175" s="134"/>
      <c r="L175" s="134"/>
      <c r="M175" s="134"/>
      <c r="N175" s="134"/>
      <c r="O175" s="134"/>
      <c r="P175" s="134"/>
      <c r="Q175" s="134"/>
      <c r="R175" s="134"/>
      <c r="S175" s="134"/>
      <c r="T175" s="134"/>
      <c r="U175" s="1296"/>
      <c r="V175" s="1296"/>
      <c r="W175" s="1296"/>
      <c r="X175" s="1296"/>
      <c r="Y175" s="1296"/>
      <c r="Z175" s="1296"/>
      <c r="AA175" s="1296"/>
      <c r="AB175" s="1296"/>
      <c r="AC175" s="1297"/>
      <c r="AD175" s="1298"/>
      <c r="AE175" s="1299"/>
      <c r="AF175" s="1299"/>
      <c r="AG175" s="1299"/>
      <c r="AH175" s="1299"/>
      <c r="AI175" s="1299"/>
      <c r="AJ175" s="1299"/>
      <c r="AK175" s="1299"/>
      <c r="AL175" s="1299"/>
      <c r="AM175" s="1299"/>
      <c r="AN175" s="1299"/>
      <c r="AO175" s="1299"/>
      <c r="AP175" s="1299"/>
      <c r="AQ175" s="1299"/>
      <c r="AR175" s="1299"/>
      <c r="AS175" s="1300"/>
      <c r="AT175" s="1299"/>
      <c r="AU175" s="1299"/>
      <c r="AV175" s="1299"/>
      <c r="AW175" s="1299"/>
      <c r="AX175" s="1299"/>
      <c r="AY175" s="1299"/>
      <c r="AZ175" s="1299"/>
      <c r="BA175" s="1301"/>
      <c r="BB175" s="1302"/>
      <c r="BC175" s="1299"/>
      <c r="BD175" s="1299"/>
      <c r="BE175" s="1299"/>
      <c r="BF175" s="1303"/>
      <c r="BG175" s="1574">
        <f t="shared" si="29"/>
        <v>0</v>
      </c>
      <c r="BH175" s="1101">
        <f t="shared" si="30"/>
        <v>0</v>
      </c>
      <c r="BI175" s="1102">
        <f>SUM(BH156:BH175)</f>
        <v>28</v>
      </c>
      <c r="BJ175" s="777">
        <f>SUM(BG156:BG175)</f>
        <v>1640</v>
      </c>
      <c r="BK175" s="133" t="s">
        <v>621</v>
      </c>
      <c r="BL175" s="133" t="s">
        <v>622</v>
      </c>
      <c r="BM175" s="114" t="s">
        <v>532</v>
      </c>
      <c r="BN175" s="1294">
        <v>2012</v>
      </c>
    </row>
    <row r="176" spans="3:66" ht="16.5" customHeight="1" x14ac:dyDescent="0.25">
      <c r="C176" s="970" t="s">
        <v>406</v>
      </c>
      <c r="D176" s="985">
        <v>1</v>
      </c>
      <c r="E176" s="891" t="s">
        <v>15</v>
      </c>
      <c r="F176" s="892" t="s">
        <v>183</v>
      </c>
      <c r="G176" s="892" t="s">
        <v>84</v>
      </c>
      <c r="H176" s="893" t="s">
        <v>531</v>
      </c>
      <c r="I176" s="894">
        <v>2008</v>
      </c>
      <c r="J176" s="895"/>
      <c r="K176" s="893"/>
      <c r="L176" s="893"/>
      <c r="M176" s="896"/>
      <c r="N176" s="896"/>
      <c r="O176" s="893"/>
      <c r="P176" s="893"/>
      <c r="Q176" s="893"/>
      <c r="R176" s="893"/>
      <c r="S176" s="893"/>
      <c r="T176" s="893"/>
      <c r="U176" s="894"/>
      <c r="V176" s="893"/>
      <c r="W176" s="893"/>
      <c r="X176" s="893"/>
      <c r="Y176" s="893"/>
      <c r="Z176" s="893"/>
      <c r="AA176" s="893"/>
      <c r="AB176" s="897"/>
      <c r="AC176" s="898"/>
      <c r="AD176" s="899"/>
      <c r="AE176" s="893"/>
      <c r="AF176" s="894"/>
      <c r="AG176" s="894"/>
      <c r="AH176" s="894"/>
      <c r="AI176" s="894"/>
      <c r="AJ176" s="1027"/>
      <c r="AK176" s="1103"/>
      <c r="AL176" s="1103"/>
      <c r="AM176" s="1027"/>
      <c r="AN176" s="1027"/>
      <c r="AO176" s="1027"/>
      <c r="AP176" s="1027"/>
      <c r="AQ176" s="1027"/>
      <c r="AR176" s="1027"/>
      <c r="AS176" s="1028"/>
      <c r="AT176" s="1027"/>
      <c r="AU176" s="1027"/>
      <c r="AV176" s="1027"/>
      <c r="AW176" s="1027"/>
      <c r="AX176" s="1029"/>
      <c r="AY176" s="1029"/>
      <c r="AZ176" s="1029"/>
      <c r="BA176" s="1029"/>
      <c r="BB176" s="1030"/>
      <c r="BC176" s="1027"/>
      <c r="BD176" s="1027"/>
      <c r="BE176" s="1027"/>
      <c r="BF176" s="1031"/>
      <c r="BG176" s="1567">
        <f t="shared" ref="BG176:BG179" si="31">SUM(J176:BF176)</f>
        <v>0</v>
      </c>
      <c r="BH176" s="207">
        <f t="shared" ref="BH176:BH179" si="32">COUNTA(J176:BF176)</f>
        <v>0</v>
      </c>
      <c r="BI176" s="1104"/>
      <c r="BJ176" s="288"/>
      <c r="BK176" s="70" t="s">
        <v>183</v>
      </c>
      <c r="BL176" s="70" t="s">
        <v>84</v>
      </c>
      <c r="BM176" s="81" t="s">
        <v>531</v>
      </c>
      <c r="BN176" s="308">
        <v>2008</v>
      </c>
    </row>
    <row r="177" spans="3:66" ht="16.5" customHeight="1" x14ac:dyDescent="0.25">
      <c r="C177" s="970" t="s">
        <v>407</v>
      </c>
      <c r="D177" s="986">
        <v>2</v>
      </c>
      <c r="E177" s="69" t="s">
        <v>15</v>
      </c>
      <c r="F177" s="70" t="s">
        <v>183</v>
      </c>
      <c r="G177" s="70" t="s">
        <v>77</v>
      </c>
      <c r="H177" s="71" t="s">
        <v>531</v>
      </c>
      <c r="I177" s="308">
        <v>2008</v>
      </c>
      <c r="J177" s="627"/>
      <c r="K177" s="71"/>
      <c r="L177" s="71"/>
      <c r="M177" s="102"/>
      <c r="N177" s="102"/>
      <c r="O177" s="71"/>
      <c r="P177" s="71"/>
      <c r="Q177" s="71"/>
      <c r="R177" s="71"/>
      <c r="S177" s="71"/>
      <c r="T177" s="71"/>
      <c r="U177" s="308"/>
      <c r="V177" s="71"/>
      <c r="W177" s="71"/>
      <c r="X177" s="71"/>
      <c r="Y177" s="71"/>
      <c r="Z177" s="71"/>
      <c r="AA177" s="71"/>
      <c r="AB177" s="309"/>
      <c r="AC177" s="628"/>
      <c r="AD177" s="572"/>
      <c r="AE177" s="71"/>
      <c r="AF177" s="308"/>
      <c r="AG177" s="308"/>
      <c r="AH177" s="308"/>
      <c r="AI177" s="308"/>
      <c r="AJ177" s="71"/>
      <c r="AK177" s="71"/>
      <c r="AL177" s="71"/>
      <c r="AM177" s="71"/>
      <c r="AN177" s="71"/>
      <c r="AO177" s="71"/>
      <c r="AP177" s="71"/>
      <c r="AQ177" s="71"/>
      <c r="AR177" s="71"/>
      <c r="AS177" s="572"/>
      <c r="AT177" s="71"/>
      <c r="AU177" s="71"/>
      <c r="AV177" s="71"/>
      <c r="AW177" s="71"/>
      <c r="AX177" s="308"/>
      <c r="AY177" s="308"/>
      <c r="AZ177" s="308"/>
      <c r="BA177" s="308"/>
      <c r="BB177" s="627"/>
      <c r="BC177" s="71"/>
      <c r="BD177" s="71"/>
      <c r="BE177" s="71"/>
      <c r="BF177" s="628"/>
      <c r="BG177" s="1568">
        <f t="shared" si="31"/>
        <v>0</v>
      </c>
      <c r="BH177" s="1014">
        <f t="shared" si="32"/>
        <v>0</v>
      </c>
      <c r="BI177" s="143"/>
      <c r="BK177" s="70" t="s">
        <v>183</v>
      </c>
      <c r="BL177" s="70" t="s">
        <v>77</v>
      </c>
      <c r="BM177" s="71" t="s">
        <v>531</v>
      </c>
      <c r="BN177" s="308">
        <v>2008</v>
      </c>
    </row>
    <row r="178" spans="3:66" ht="16.5" customHeight="1" thickBot="1" x14ac:dyDescent="0.3">
      <c r="C178" s="970" t="s">
        <v>408</v>
      </c>
      <c r="D178" s="986">
        <v>3</v>
      </c>
      <c r="E178" s="69" t="s">
        <v>15</v>
      </c>
      <c r="F178" s="70" t="s">
        <v>422</v>
      </c>
      <c r="G178" s="70" t="s">
        <v>149</v>
      </c>
      <c r="H178" s="71" t="s">
        <v>531</v>
      </c>
      <c r="I178" s="308">
        <v>2011</v>
      </c>
      <c r="J178" s="627"/>
      <c r="K178" s="71"/>
      <c r="L178" s="71"/>
      <c r="M178" s="102"/>
      <c r="N178" s="102"/>
      <c r="O178" s="71"/>
      <c r="P178" s="71"/>
      <c r="Q178" s="71"/>
      <c r="R178" s="71"/>
      <c r="S178" s="71"/>
      <c r="T178" s="71"/>
      <c r="U178" s="308"/>
      <c r="V178" s="71"/>
      <c r="W178" s="71"/>
      <c r="X178" s="71"/>
      <c r="Y178" s="71"/>
      <c r="Z178" s="71"/>
      <c r="AA178" s="71"/>
      <c r="AB178" s="309"/>
      <c r="AC178" s="628"/>
      <c r="AD178" s="572"/>
      <c r="AE178" s="71"/>
      <c r="AF178" s="308"/>
      <c r="AG178" s="308"/>
      <c r="AH178" s="308"/>
      <c r="AI178" s="308"/>
      <c r="AJ178" s="71"/>
      <c r="AK178" s="71"/>
      <c r="AL178" s="71"/>
      <c r="AM178" s="71"/>
      <c r="AN178" s="71"/>
      <c r="AO178" s="71"/>
      <c r="AP178" s="71"/>
      <c r="AQ178" s="71"/>
      <c r="AR178" s="71"/>
      <c r="AS178" s="572"/>
      <c r="AT178" s="71"/>
      <c r="AU178" s="71"/>
      <c r="AV178" s="71"/>
      <c r="AW178" s="71"/>
      <c r="AX178" s="308"/>
      <c r="AY178" s="308"/>
      <c r="AZ178" s="308"/>
      <c r="BA178" s="308"/>
      <c r="BB178" s="627"/>
      <c r="BC178" s="71"/>
      <c r="BD178" s="71"/>
      <c r="BE178" s="71"/>
      <c r="BF178" s="628"/>
      <c r="BG178" s="1568">
        <f t="shared" si="31"/>
        <v>0</v>
      </c>
      <c r="BH178" s="1014">
        <f t="shared" si="32"/>
        <v>0</v>
      </c>
      <c r="BI178" s="143"/>
      <c r="BK178" s="70" t="s">
        <v>422</v>
      </c>
      <c r="BL178" s="70" t="s">
        <v>149</v>
      </c>
      <c r="BM178" s="71" t="s">
        <v>531</v>
      </c>
      <c r="BN178" s="308">
        <v>2011</v>
      </c>
    </row>
    <row r="179" spans="3:66" ht="16.5" customHeight="1" thickBot="1" x14ac:dyDescent="0.3">
      <c r="C179" s="970" t="s">
        <v>413</v>
      </c>
      <c r="D179" s="987">
        <v>4</v>
      </c>
      <c r="E179" s="72" t="s">
        <v>15</v>
      </c>
      <c r="F179" s="73" t="s">
        <v>150</v>
      </c>
      <c r="G179" s="73" t="s">
        <v>71</v>
      </c>
      <c r="H179" s="74" t="s">
        <v>531</v>
      </c>
      <c r="I179" s="552">
        <v>2009</v>
      </c>
      <c r="J179" s="642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1047"/>
      <c r="V179" s="1052"/>
      <c r="W179" s="1052"/>
      <c r="X179" s="1052"/>
      <c r="Y179" s="1052"/>
      <c r="Z179" s="1052"/>
      <c r="AA179" s="1052"/>
      <c r="AB179" s="1105"/>
      <c r="AC179" s="1106"/>
      <c r="AD179" s="1107"/>
      <c r="AE179" s="1052"/>
      <c r="AF179" s="1047"/>
      <c r="AG179" s="1047"/>
      <c r="AH179" s="1047"/>
      <c r="AI179" s="1047"/>
      <c r="AJ179" s="1052"/>
      <c r="AK179" s="1052"/>
      <c r="AL179" s="1052"/>
      <c r="AM179" s="1052"/>
      <c r="AN179" s="1052"/>
      <c r="AO179" s="1052"/>
      <c r="AP179" s="1052"/>
      <c r="AQ179" s="1052"/>
      <c r="AR179" s="1052"/>
      <c r="AS179" s="1107"/>
      <c r="AT179" s="1052"/>
      <c r="AU179" s="1052"/>
      <c r="AV179" s="1052"/>
      <c r="AW179" s="1052"/>
      <c r="AX179" s="1047"/>
      <c r="AY179" s="1047"/>
      <c r="AZ179" s="1047"/>
      <c r="BA179" s="1051"/>
      <c r="BB179" s="1053"/>
      <c r="BC179" s="1050"/>
      <c r="BD179" s="1050"/>
      <c r="BE179" s="1050"/>
      <c r="BF179" s="1048"/>
      <c r="BG179" s="1569">
        <f t="shared" si="31"/>
        <v>0</v>
      </c>
      <c r="BH179" s="1054">
        <f t="shared" si="32"/>
        <v>0</v>
      </c>
      <c r="BI179" s="1108">
        <f>SUM(BH176:BH179)</f>
        <v>0</v>
      </c>
      <c r="BJ179" s="776">
        <f>SUM(BG176:BG179)</f>
        <v>0</v>
      </c>
      <c r="BK179" s="70" t="s">
        <v>150</v>
      </c>
      <c r="BL179" s="70" t="s">
        <v>71</v>
      </c>
      <c r="BM179" s="71" t="s">
        <v>531</v>
      </c>
      <c r="BN179" s="308">
        <v>2009</v>
      </c>
    </row>
    <row r="180" spans="3:66" ht="16.5" customHeight="1" x14ac:dyDescent="0.25">
      <c r="C180" s="970" t="s">
        <v>414</v>
      </c>
      <c r="D180" s="1016">
        <v>1</v>
      </c>
      <c r="E180" s="139" t="s">
        <v>482</v>
      </c>
      <c r="F180" s="137" t="s">
        <v>489</v>
      </c>
      <c r="G180" s="137" t="s">
        <v>74</v>
      </c>
      <c r="H180" s="138" t="s">
        <v>531</v>
      </c>
      <c r="I180" s="313">
        <v>2011</v>
      </c>
      <c r="J180" s="635"/>
      <c r="K180" s="138">
        <v>85</v>
      </c>
      <c r="L180" s="138">
        <v>105</v>
      </c>
      <c r="M180" s="138"/>
      <c r="N180" s="138"/>
      <c r="O180" s="138"/>
      <c r="P180" s="138"/>
      <c r="Q180" s="138"/>
      <c r="R180" s="138"/>
      <c r="S180" s="138"/>
      <c r="T180" s="138"/>
      <c r="U180" s="313"/>
      <c r="V180" s="138"/>
      <c r="W180" s="138"/>
      <c r="X180" s="138"/>
      <c r="Y180" s="138"/>
      <c r="Z180" s="138"/>
      <c r="AA180" s="138"/>
      <c r="AB180" s="314"/>
      <c r="AC180" s="636"/>
      <c r="AD180" s="577"/>
      <c r="AE180" s="138"/>
      <c r="AF180" s="313"/>
      <c r="AG180" s="313"/>
      <c r="AH180" s="313"/>
      <c r="AI180" s="1020"/>
      <c r="AJ180" s="138"/>
      <c r="AK180" s="315"/>
      <c r="AL180" s="315"/>
      <c r="AM180" s="138"/>
      <c r="AN180" s="138"/>
      <c r="AO180" s="138"/>
      <c r="AP180" s="138"/>
      <c r="AQ180" s="138"/>
      <c r="AR180" s="138"/>
      <c r="AS180" s="577"/>
      <c r="AT180" s="138"/>
      <c r="AU180" s="138"/>
      <c r="AV180" s="138"/>
      <c r="AW180" s="138"/>
      <c r="AX180" s="313"/>
      <c r="AY180" s="313"/>
      <c r="AZ180" s="313"/>
      <c r="BA180" s="313"/>
      <c r="BB180" s="635"/>
      <c r="BC180" s="138"/>
      <c r="BD180" s="138">
        <v>10</v>
      </c>
      <c r="BE180" s="138">
        <v>10</v>
      </c>
      <c r="BF180" s="636"/>
      <c r="BG180" s="1575">
        <f t="shared" ref="BG180:BG196" si="33">SUM(J180:BF180)</f>
        <v>210</v>
      </c>
      <c r="BH180" s="1109">
        <f t="shared" ref="BH180:BH196" si="34">COUNTA(J180:BF180)</f>
        <v>4</v>
      </c>
      <c r="BI180" s="143"/>
      <c r="BK180" s="137" t="s">
        <v>489</v>
      </c>
      <c r="BL180" s="137" t="s">
        <v>74</v>
      </c>
      <c r="BM180" s="138" t="s">
        <v>531</v>
      </c>
      <c r="BN180" s="313">
        <v>2011</v>
      </c>
    </row>
    <row r="181" spans="3:66" ht="16.5" customHeight="1" x14ac:dyDescent="0.25">
      <c r="C181" s="970" t="s">
        <v>415</v>
      </c>
      <c r="D181" s="971">
        <v>2</v>
      </c>
      <c r="E181" s="139" t="s">
        <v>482</v>
      </c>
      <c r="F181" s="75" t="s">
        <v>484</v>
      </c>
      <c r="G181" s="75" t="s">
        <v>83</v>
      </c>
      <c r="H181" s="76" t="s">
        <v>531</v>
      </c>
      <c r="I181" s="319">
        <v>2014</v>
      </c>
      <c r="J181" s="637"/>
      <c r="K181" s="76"/>
      <c r="L181" s="76">
        <v>54</v>
      </c>
      <c r="M181" s="78"/>
      <c r="N181" s="78"/>
      <c r="O181" s="76">
        <v>135</v>
      </c>
      <c r="P181" s="76"/>
      <c r="Q181" s="76"/>
      <c r="R181" s="76"/>
      <c r="S181" s="76"/>
      <c r="T181" s="76"/>
      <c r="U181" s="319"/>
      <c r="V181" s="76"/>
      <c r="W181" s="76"/>
      <c r="X181" s="76"/>
      <c r="Y181" s="76"/>
      <c r="Z181" s="76"/>
      <c r="AA181" s="76"/>
      <c r="AB181" s="320"/>
      <c r="AC181" s="638"/>
      <c r="AD181" s="578"/>
      <c r="AE181" s="76"/>
      <c r="AF181" s="319"/>
      <c r="AG181" s="319"/>
      <c r="AH181" s="319"/>
      <c r="AI181" s="319"/>
      <c r="AJ181" s="76"/>
      <c r="AK181" s="79"/>
      <c r="AL181" s="79"/>
      <c r="AM181" s="76"/>
      <c r="AN181" s="76"/>
      <c r="AO181" s="76"/>
      <c r="AP181" s="76"/>
      <c r="AQ181" s="76"/>
      <c r="AR181" s="76"/>
      <c r="AS181" s="578"/>
      <c r="AT181" s="76"/>
      <c r="AU181" s="76"/>
      <c r="AV181" s="76"/>
      <c r="AW181" s="76"/>
      <c r="AX181" s="319"/>
      <c r="AY181" s="319"/>
      <c r="AZ181" s="319"/>
      <c r="BA181" s="319"/>
      <c r="BB181" s="637"/>
      <c r="BC181" s="76"/>
      <c r="BD181" s="76"/>
      <c r="BE181" s="76"/>
      <c r="BF181" s="638"/>
      <c r="BG181" s="1576">
        <f t="shared" si="33"/>
        <v>189</v>
      </c>
      <c r="BH181" s="213">
        <f t="shared" si="34"/>
        <v>2</v>
      </c>
      <c r="BI181" s="143"/>
      <c r="BK181" s="75" t="s">
        <v>484</v>
      </c>
      <c r="BL181" s="75" t="s">
        <v>83</v>
      </c>
      <c r="BM181" s="76" t="s">
        <v>531</v>
      </c>
      <c r="BN181" s="319">
        <v>2014</v>
      </c>
    </row>
    <row r="182" spans="3:66" ht="16.5" customHeight="1" x14ac:dyDescent="0.25">
      <c r="C182" s="970" t="s">
        <v>416</v>
      </c>
      <c r="D182" s="971">
        <v>3</v>
      </c>
      <c r="E182" s="169" t="s">
        <v>482</v>
      </c>
      <c r="F182" s="77" t="s">
        <v>487</v>
      </c>
      <c r="G182" s="77" t="s">
        <v>128</v>
      </c>
      <c r="H182" s="76" t="s">
        <v>531</v>
      </c>
      <c r="I182" s="316">
        <v>2012</v>
      </c>
      <c r="J182" s="639"/>
      <c r="K182" s="78">
        <v>53</v>
      </c>
      <c r="L182" s="78"/>
      <c r="M182" s="78"/>
      <c r="N182" s="78"/>
      <c r="O182" s="78"/>
      <c r="P182" s="78"/>
      <c r="Q182" s="78"/>
      <c r="R182" s="78"/>
      <c r="S182" s="78"/>
      <c r="T182" s="78"/>
      <c r="U182" s="316"/>
      <c r="V182" s="78"/>
      <c r="W182" s="78"/>
      <c r="X182" s="78"/>
      <c r="Y182" s="78"/>
      <c r="Z182" s="78"/>
      <c r="AA182" s="78"/>
      <c r="AB182" s="317"/>
      <c r="AC182" s="640"/>
      <c r="AD182" s="578"/>
      <c r="AE182" s="76"/>
      <c r="AF182" s="319"/>
      <c r="AG182" s="319"/>
      <c r="AH182" s="319"/>
      <c r="AI182" s="319"/>
      <c r="AJ182" s="76"/>
      <c r="AK182" s="79"/>
      <c r="AL182" s="79"/>
      <c r="AM182" s="76"/>
      <c r="AN182" s="76"/>
      <c r="AO182" s="76"/>
      <c r="AP182" s="76"/>
      <c r="AQ182" s="76"/>
      <c r="AR182" s="78"/>
      <c r="AS182" s="578"/>
      <c r="AT182" s="76"/>
      <c r="AU182" s="76"/>
      <c r="AV182" s="76"/>
      <c r="AW182" s="76"/>
      <c r="AX182" s="319"/>
      <c r="AY182" s="319"/>
      <c r="AZ182" s="319"/>
      <c r="BA182" s="319"/>
      <c r="BB182" s="639">
        <v>10</v>
      </c>
      <c r="BC182" s="78">
        <v>10</v>
      </c>
      <c r="BD182" s="78" t="s">
        <v>911</v>
      </c>
      <c r="BE182" s="78">
        <v>10</v>
      </c>
      <c r="BF182" s="640"/>
      <c r="BG182" s="1576">
        <f t="shared" si="33"/>
        <v>83</v>
      </c>
      <c r="BH182" s="213">
        <f t="shared" si="34"/>
        <v>5</v>
      </c>
      <c r="BI182" s="143"/>
      <c r="BK182" s="77" t="s">
        <v>487</v>
      </c>
      <c r="BL182" s="77" t="s">
        <v>128</v>
      </c>
      <c r="BM182" s="76" t="s">
        <v>531</v>
      </c>
      <c r="BN182" s="316">
        <v>2012</v>
      </c>
    </row>
    <row r="183" spans="3:66" ht="16.5" customHeight="1" x14ac:dyDescent="0.25">
      <c r="C183" s="970" t="s">
        <v>417</v>
      </c>
      <c r="D183" s="971">
        <v>4</v>
      </c>
      <c r="E183" s="169" t="s">
        <v>482</v>
      </c>
      <c r="F183" s="77" t="s">
        <v>483</v>
      </c>
      <c r="G183" s="77" t="s">
        <v>135</v>
      </c>
      <c r="H183" s="76" t="s">
        <v>531</v>
      </c>
      <c r="I183" s="316">
        <v>2014</v>
      </c>
      <c r="J183" s="639">
        <v>63</v>
      </c>
      <c r="K183" s="78"/>
      <c r="L183" s="78"/>
      <c r="M183" s="78"/>
      <c r="N183" s="78"/>
      <c r="O183" s="78"/>
      <c r="P183" s="78"/>
      <c r="Q183" s="78"/>
      <c r="R183" s="78"/>
      <c r="S183" s="78"/>
      <c r="T183" s="78"/>
      <c r="U183" s="316"/>
      <c r="V183" s="78"/>
      <c r="W183" s="78"/>
      <c r="X183" s="78"/>
      <c r="Y183" s="78"/>
      <c r="Z183" s="78"/>
      <c r="AA183" s="78"/>
      <c r="AB183" s="317"/>
      <c r="AC183" s="640"/>
      <c r="AD183" s="579"/>
      <c r="AE183" s="78"/>
      <c r="AF183" s="316"/>
      <c r="AG183" s="316"/>
      <c r="AH183" s="316"/>
      <c r="AI183" s="316"/>
      <c r="AJ183" s="812"/>
      <c r="AK183" s="1025"/>
      <c r="AL183" s="1025"/>
      <c r="AM183" s="812"/>
      <c r="AN183" s="812"/>
      <c r="AO183" s="812"/>
      <c r="AP183" s="812"/>
      <c r="AQ183" s="812"/>
      <c r="AR183" s="812"/>
      <c r="AS183" s="1024"/>
      <c r="AT183" s="812"/>
      <c r="AU183" s="812"/>
      <c r="AV183" s="812"/>
      <c r="AW183" s="812"/>
      <c r="AX183" s="1022"/>
      <c r="AY183" s="1022"/>
      <c r="AZ183" s="1022"/>
      <c r="BA183" s="1022"/>
      <c r="BB183" s="1026"/>
      <c r="BC183" s="812"/>
      <c r="BD183" s="812">
        <v>10</v>
      </c>
      <c r="BE183" s="812">
        <v>10</v>
      </c>
      <c r="BF183" s="1023"/>
      <c r="BG183" s="1576">
        <f t="shared" si="33"/>
        <v>83</v>
      </c>
      <c r="BH183" s="213">
        <f t="shared" si="34"/>
        <v>3</v>
      </c>
      <c r="BI183" s="143"/>
      <c r="BK183" s="77" t="s">
        <v>483</v>
      </c>
      <c r="BL183" s="77" t="s">
        <v>135</v>
      </c>
      <c r="BM183" s="76" t="s">
        <v>531</v>
      </c>
      <c r="BN183" s="316">
        <v>2014</v>
      </c>
    </row>
    <row r="184" spans="3:66" ht="15" customHeight="1" thickBot="1" x14ac:dyDescent="0.3">
      <c r="C184" s="970" t="s">
        <v>418</v>
      </c>
      <c r="D184" s="971">
        <v>5</v>
      </c>
      <c r="E184" s="139" t="s">
        <v>482</v>
      </c>
      <c r="F184" s="75" t="s">
        <v>488</v>
      </c>
      <c r="G184" s="75" t="s">
        <v>146</v>
      </c>
      <c r="H184" s="76" t="s">
        <v>531</v>
      </c>
      <c r="I184" s="319">
        <v>2012</v>
      </c>
      <c r="J184" s="637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319"/>
      <c r="V184" s="76"/>
      <c r="W184" s="76"/>
      <c r="X184" s="76"/>
      <c r="Y184" s="76"/>
      <c r="Z184" s="76"/>
      <c r="AA184" s="76"/>
      <c r="AB184" s="320"/>
      <c r="AC184" s="638"/>
      <c r="AD184" s="578"/>
      <c r="AE184" s="76"/>
      <c r="AF184" s="319"/>
      <c r="AG184" s="319"/>
      <c r="AH184" s="319"/>
      <c r="AI184" s="76"/>
      <c r="AJ184" s="76"/>
      <c r="AK184" s="79"/>
      <c r="AL184" s="79"/>
      <c r="AM184" s="76"/>
      <c r="AN184" s="76"/>
      <c r="AO184" s="76"/>
      <c r="AP184" s="76"/>
      <c r="AQ184" s="76"/>
      <c r="AR184" s="76"/>
      <c r="AS184" s="578"/>
      <c r="AT184" s="76"/>
      <c r="AU184" s="76"/>
      <c r="AV184" s="76"/>
      <c r="AW184" s="76"/>
      <c r="AX184" s="319"/>
      <c r="AY184" s="319"/>
      <c r="AZ184" s="319"/>
      <c r="BA184" s="319"/>
      <c r="BB184" s="637"/>
      <c r="BC184" s="76"/>
      <c r="BD184" s="76">
        <v>10</v>
      </c>
      <c r="BE184" s="76"/>
      <c r="BF184" s="638"/>
      <c r="BG184" s="1576">
        <f t="shared" si="33"/>
        <v>10</v>
      </c>
      <c r="BH184" s="213">
        <f t="shared" si="34"/>
        <v>1</v>
      </c>
      <c r="BI184" s="143"/>
      <c r="BK184" s="75" t="s">
        <v>488</v>
      </c>
      <c r="BL184" s="75" t="s">
        <v>146</v>
      </c>
      <c r="BM184" s="76" t="s">
        <v>531</v>
      </c>
      <c r="BN184" s="319">
        <v>2012</v>
      </c>
    </row>
    <row r="185" spans="3:66" ht="16.5" hidden="1" customHeight="1" thickBot="1" x14ac:dyDescent="0.3">
      <c r="C185" s="970" t="s">
        <v>419</v>
      </c>
      <c r="D185" s="971">
        <v>6</v>
      </c>
      <c r="E185" s="139" t="s">
        <v>482</v>
      </c>
      <c r="F185" s="75" t="s">
        <v>18</v>
      </c>
      <c r="G185" s="75" t="s">
        <v>138</v>
      </c>
      <c r="H185" s="76" t="s">
        <v>531</v>
      </c>
      <c r="I185" s="319">
        <v>2011</v>
      </c>
      <c r="J185" s="639"/>
      <c r="K185" s="78"/>
      <c r="L185" s="78"/>
      <c r="M185" s="78"/>
      <c r="N185" s="78"/>
      <c r="O185" s="78"/>
      <c r="P185" s="78"/>
      <c r="Q185" s="78"/>
      <c r="R185" s="78"/>
      <c r="S185" s="78"/>
      <c r="T185" s="76"/>
      <c r="U185" s="316"/>
      <c r="V185" s="76"/>
      <c r="W185" s="78"/>
      <c r="X185" s="76"/>
      <c r="Y185" s="78"/>
      <c r="Z185" s="78"/>
      <c r="AA185" s="76"/>
      <c r="AB185" s="320"/>
      <c r="AC185" s="638"/>
      <c r="AD185" s="579"/>
      <c r="AE185" s="78"/>
      <c r="AF185" s="316"/>
      <c r="AG185" s="316"/>
      <c r="AH185" s="316"/>
      <c r="AI185" s="316"/>
      <c r="AJ185" s="78"/>
      <c r="AK185" s="318"/>
      <c r="AL185" s="318"/>
      <c r="AM185" s="78"/>
      <c r="AN185" s="78"/>
      <c r="AO185" s="78"/>
      <c r="AP185" s="78"/>
      <c r="AQ185" s="76"/>
      <c r="AR185" s="76"/>
      <c r="AS185" s="579"/>
      <c r="AT185" s="78"/>
      <c r="AU185" s="78"/>
      <c r="AV185" s="78"/>
      <c r="AW185" s="78"/>
      <c r="AX185" s="316"/>
      <c r="AY185" s="319"/>
      <c r="AZ185" s="316"/>
      <c r="BA185" s="316"/>
      <c r="BB185" s="639"/>
      <c r="BC185" s="78"/>
      <c r="BD185" s="78"/>
      <c r="BE185" s="78"/>
      <c r="BF185" s="640"/>
      <c r="BG185" s="1576">
        <f t="shared" si="33"/>
        <v>0</v>
      </c>
      <c r="BH185" s="213">
        <f t="shared" si="34"/>
        <v>0</v>
      </c>
      <c r="BI185" s="143"/>
      <c r="BK185" s="75" t="s">
        <v>18</v>
      </c>
      <c r="BL185" s="75" t="s">
        <v>138</v>
      </c>
      <c r="BM185" s="76" t="s">
        <v>531</v>
      </c>
      <c r="BN185" s="319">
        <v>2011</v>
      </c>
    </row>
    <row r="186" spans="3:66" ht="16.5" hidden="1" customHeight="1" thickBot="1" x14ac:dyDescent="0.3">
      <c r="C186" s="970" t="s">
        <v>420</v>
      </c>
      <c r="D186" s="971">
        <v>7</v>
      </c>
      <c r="E186" s="139" t="s">
        <v>482</v>
      </c>
      <c r="F186" s="75" t="s">
        <v>485</v>
      </c>
      <c r="G186" s="75" t="s">
        <v>486</v>
      </c>
      <c r="H186" s="76" t="s">
        <v>531</v>
      </c>
      <c r="I186" s="319">
        <v>2014</v>
      </c>
      <c r="J186" s="637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319"/>
      <c r="V186" s="76"/>
      <c r="W186" s="76"/>
      <c r="X186" s="76"/>
      <c r="Y186" s="76"/>
      <c r="Z186" s="76"/>
      <c r="AA186" s="76"/>
      <c r="AB186" s="320"/>
      <c r="AC186" s="638"/>
      <c r="AD186" s="578"/>
      <c r="AE186" s="76"/>
      <c r="AF186" s="319"/>
      <c r="AG186" s="319"/>
      <c r="AH186" s="319"/>
      <c r="AI186" s="1021"/>
      <c r="AJ186" s="76"/>
      <c r="AK186" s="79"/>
      <c r="AL186" s="79"/>
      <c r="AM186" s="76"/>
      <c r="AN186" s="76"/>
      <c r="AO186" s="76"/>
      <c r="AP186" s="76"/>
      <c r="AQ186" s="76"/>
      <c r="AR186" s="76"/>
      <c r="AS186" s="578"/>
      <c r="AT186" s="76"/>
      <c r="AU186" s="76"/>
      <c r="AV186" s="76"/>
      <c r="AW186" s="76"/>
      <c r="AX186" s="319"/>
      <c r="AY186" s="319"/>
      <c r="AZ186" s="319"/>
      <c r="BA186" s="319"/>
      <c r="BB186" s="637"/>
      <c r="BC186" s="76"/>
      <c r="BD186" s="76"/>
      <c r="BE186" s="76"/>
      <c r="BF186" s="638"/>
      <c r="BG186" s="1576">
        <f t="shared" si="33"/>
        <v>0</v>
      </c>
      <c r="BH186" s="213">
        <f t="shared" si="34"/>
        <v>0</v>
      </c>
      <c r="BI186" s="143"/>
      <c r="BK186" s="75" t="s">
        <v>485</v>
      </c>
      <c r="BL186" s="75" t="s">
        <v>486</v>
      </c>
      <c r="BM186" s="76" t="s">
        <v>531</v>
      </c>
      <c r="BN186" s="319">
        <v>2014</v>
      </c>
    </row>
    <row r="187" spans="3:66" ht="16.5" hidden="1" customHeight="1" thickBot="1" x14ac:dyDescent="0.3">
      <c r="C187" s="970" t="s">
        <v>421</v>
      </c>
      <c r="D187" s="971">
        <v>8</v>
      </c>
      <c r="E187" s="169" t="s">
        <v>482</v>
      </c>
      <c r="F187" s="77" t="s">
        <v>583</v>
      </c>
      <c r="G187" s="77" t="s">
        <v>584</v>
      </c>
      <c r="H187" s="78" t="s">
        <v>531</v>
      </c>
      <c r="I187" s="316">
        <v>2011</v>
      </c>
      <c r="J187" s="639"/>
      <c r="K187" s="78"/>
      <c r="L187" s="78"/>
      <c r="M187" s="78"/>
      <c r="N187" s="78"/>
      <c r="O187" s="78"/>
      <c r="P187" s="78"/>
      <c r="Q187" s="78"/>
      <c r="R187" s="78"/>
      <c r="S187" s="78"/>
      <c r="T187" s="78"/>
      <c r="U187" s="316"/>
      <c r="V187" s="78"/>
      <c r="W187" s="78"/>
      <c r="X187" s="78"/>
      <c r="Y187" s="78"/>
      <c r="Z187" s="78"/>
      <c r="AA187" s="78"/>
      <c r="AB187" s="317"/>
      <c r="AC187" s="640"/>
      <c r="AD187" s="579"/>
      <c r="AE187" s="78"/>
      <c r="AF187" s="316"/>
      <c r="AG187" s="316"/>
      <c r="AH187" s="316"/>
      <c r="AI187" s="316"/>
      <c r="AJ187" s="78"/>
      <c r="AK187" s="318"/>
      <c r="AL187" s="318"/>
      <c r="AM187" s="78"/>
      <c r="AN187" s="78"/>
      <c r="AO187" s="78"/>
      <c r="AP187" s="78"/>
      <c r="AQ187" s="78"/>
      <c r="AR187" s="78"/>
      <c r="AS187" s="579"/>
      <c r="AT187" s="78"/>
      <c r="AU187" s="78"/>
      <c r="AV187" s="78"/>
      <c r="AW187" s="78"/>
      <c r="AX187" s="316"/>
      <c r="AY187" s="316"/>
      <c r="AZ187" s="316"/>
      <c r="BA187" s="316"/>
      <c r="BB187" s="639"/>
      <c r="BC187" s="78"/>
      <c r="BD187" s="78"/>
      <c r="BE187" s="78"/>
      <c r="BF187" s="640"/>
      <c r="BG187" s="1576">
        <f t="shared" si="33"/>
        <v>0</v>
      </c>
      <c r="BH187" s="213">
        <f t="shared" si="34"/>
        <v>0</v>
      </c>
      <c r="BI187" s="143"/>
      <c r="BK187" s="77" t="s">
        <v>583</v>
      </c>
      <c r="BL187" s="77" t="s">
        <v>584</v>
      </c>
      <c r="BM187" s="78" t="s">
        <v>531</v>
      </c>
      <c r="BN187" s="316">
        <v>2011</v>
      </c>
    </row>
    <row r="188" spans="3:66" ht="16.5" customHeight="1" thickBot="1" x14ac:dyDescent="0.3">
      <c r="C188" s="970" t="s">
        <v>511</v>
      </c>
      <c r="D188" s="971">
        <v>9</v>
      </c>
      <c r="E188" s="900" t="s">
        <v>482</v>
      </c>
      <c r="F188" s="901" t="s">
        <v>142</v>
      </c>
      <c r="G188" s="901" t="s">
        <v>82</v>
      </c>
      <c r="H188" s="79" t="s">
        <v>531</v>
      </c>
      <c r="I188" s="902">
        <v>2010</v>
      </c>
      <c r="J188" s="903"/>
      <c r="K188" s="79"/>
      <c r="L188" s="79"/>
      <c r="M188" s="79"/>
      <c r="N188" s="79"/>
      <c r="O188" s="79"/>
      <c r="P188" s="79"/>
      <c r="Q188" s="79"/>
      <c r="R188" s="79"/>
      <c r="S188" s="79"/>
      <c r="T188" s="79"/>
      <c r="U188" s="902"/>
      <c r="V188" s="79"/>
      <c r="W188" s="79"/>
      <c r="X188" s="79"/>
      <c r="Y188" s="79"/>
      <c r="Z188" s="79"/>
      <c r="AA188" s="79"/>
      <c r="AB188" s="904"/>
      <c r="AC188" s="905"/>
      <c r="AD188" s="906"/>
      <c r="AE188" s="79"/>
      <c r="AF188" s="902"/>
      <c r="AG188" s="902"/>
      <c r="AH188" s="902"/>
      <c r="AI188" s="902"/>
      <c r="AJ188" s="79"/>
      <c r="AK188" s="79"/>
      <c r="AL188" s="79"/>
      <c r="AM188" s="79"/>
      <c r="AN188" s="79"/>
      <c r="AO188" s="79"/>
      <c r="AP188" s="79"/>
      <c r="AQ188" s="79"/>
      <c r="AR188" s="79"/>
      <c r="AS188" s="906"/>
      <c r="AT188" s="79"/>
      <c r="AU188" s="79"/>
      <c r="AV188" s="79"/>
      <c r="AW188" s="79"/>
      <c r="AX188" s="902"/>
      <c r="AY188" s="902"/>
      <c r="AZ188" s="902"/>
      <c r="BA188" s="902"/>
      <c r="BB188" s="903"/>
      <c r="BC188" s="79"/>
      <c r="BD188" s="79"/>
      <c r="BE188" s="79"/>
      <c r="BF188" s="905"/>
      <c r="BG188" s="1576">
        <f t="shared" si="33"/>
        <v>0</v>
      </c>
      <c r="BH188" s="1110">
        <f t="shared" si="34"/>
        <v>0</v>
      </c>
      <c r="BI188" s="1597">
        <f>SUM(BH180:BH188)</f>
        <v>15</v>
      </c>
      <c r="BJ188" s="494">
        <f>SUM(BG180:BG188)</f>
        <v>575</v>
      </c>
      <c r="BK188" s="901" t="s">
        <v>142</v>
      </c>
      <c r="BL188" s="901" t="s">
        <v>82</v>
      </c>
      <c r="BM188" s="79" t="s">
        <v>531</v>
      </c>
      <c r="BN188" s="902">
        <v>2010</v>
      </c>
    </row>
    <row r="189" spans="3:66" ht="16.5" customHeight="1" x14ac:dyDescent="0.25">
      <c r="C189" s="970" t="s">
        <v>512</v>
      </c>
      <c r="D189" s="968">
        <v>1</v>
      </c>
      <c r="E189" s="106" t="s">
        <v>10</v>
      </c>
      <c r="F189" s="107" t="s">
        <v>92</v>
      </c>
      <c r="G189" s="107" t="s">
        <v>93</v>
      </c>
      <c r="H189" s="108" t="s">
        <v>531</v>
      </c>
      <c r="I189" s="336">
        <v>2011</v>
      </c>
      <c r="J189" s="661"/>
      <c r="K189" s="108"/>
      <c r="L189" s="108">
        <v>135</v>
      </c>
      <c r="M189" s="108">
        <v>95</v>
      </c>
      <c r="N189" s="108"/>
      <c r="O189" s="108"/>
      <c r="P189" s="108"/>
      <c r="Q189" s="108"/>
      <c r="R189" s="108"/>
      <c r="S189" s="108"/>
      <c r="T189" s="108"/>
      <c r="U189" s="336"/>
      <c r="V189" s="108"/>
      <c r="W189" s="108"/>
      <c r="X189" s="108"/>
      <c r="Y189" s="108"/>
      <c r="Z189" s="108"/>
      <c r="AA189" s="108"/>
      <c r="AB189" s="337"/>
      <c r="AC189" s="662"/>
      <c r="AD189" s="589"/>
      <c r="AE189" s="108"/>
      <c r="AF189" s="336"/>
      <c r="AG189" s="336"/>
      <c r="AH189" s="336"/>
      <c r="AI189" s="336"/>
      <c r="AJ189" s="1420"/>
      <c r="AK189" s="1421"/>
      <c r="AL189" s="1421"/>
      <c r="AM189" s="1420"/>
      <c r="AN189" s="1420"/>
      <c r="AO189" s="1420"/>
      <c r="AP189" s="1420"/>
      <c r="AQ189" s="1420"/>
      <c r="AR189" s="1420"/>
      <c r="AS189" s="1422"/>
      <c r="AT189" s="1420"/>
      <c r="AU189" s="1420"/>
      <c r="AV189" s="1420"/>
      <c r="AW189" s="1420"/>
      <c r="AX189" s="1423"/>
      <c r="AY189" s="1423"/>
      <c r="AZ189" s="1423"/>
      <c r="BA189" s="1423"/>
      <c r="BB189" s="1424"/>
      <c r="BC189" s="1420"/>
      <c r="BD189" s="1420"/>
      <c r="BE189" s="1420"/>
      <c r="BF189" s="1425"/>
      <c r="BG189" s="1577">
        <f t="shared" si="33"/>
        <v>230</v>
      </c>
      <c r="BH189" s="1609">
        <f t="shared" si="34"/>
        <v>2</v>
      </c>
      <c r="BI189" s="143"/>
      <c r="BK189" s="107" t="s">
        <v>92</v>
      </c>
      <c r="BL189" s="107" t="s">
        <v>93</v>
      </c>
      <c r="BM189" s="108" t="s">
        <v>531</v>
      </c>
      <c r="BN189" s="336">
        <v>2011</v>
      </c>
    </row>
    <row r="190" spans="3:66" ht="16.5" customHeight="1" x14ac:dyDescent="0.25">
      <c r="C190" s="970" t="s">
        <v>431</v>
      </c>
      <c r="D190" s="971">
        <v>2</v>
      </c>
      <c r="E190" s="109" t="s">
        <v>10</v>
      </c>
      <c r="F190" s="110" t="s">
        <v>550</v>
      </c>
      <c r="G190" s="110" t="s">
        <v>116</v>
      </c>
      <c r="H190" s="111" t="s">
        <v>531</v>
      </c>
      <c r="I190" s="338">
        <v>2018</v>
      </c>
      <c r="J190" s="663"/>
      <c r="K190" s="113"/>
      <c r="L190" s="111">
        <v>16</v>
      </c>
      <c r="M190" s="113"/>
      <c r="N190" s="111">
        <v>105</v>
      </c>
      <c r="O190" s="113"/>
      <c r="P190" s="113"/>
      <c r="Q190" s="113"/>
      <c r="R190" s="113"/>
      <c r="S190" s="113"/>
      <c r="T190" s="113"/>
      <c r="U190" s="338"/>
      <c r="V190" s="111"/>
      <c r="W190" s="111"/>
      <c r="X190" s="111"/>
      <c r="Y190" s="111"/>
      <c r="Z190" s="111"/>
      <c r="AA190" s="111"/>
      <c r="AB190" s="339"/>
      <c r="AC190" s="664"/>
      <c r="AD190" s="590"/>
      <c r="AE190" s="111"/>
      <c r="AF190" s="338"/>
      <c r="AG190" s="338"/>
      <c r="AH190" s="338"/>
      <c r="AI190" s="338"/>
      <c r="AJ190" s="111"/>
      <c r="AK190" s="111"/>
      <c r="AL190" s="111"/>
      <c r="AM190" s="111"/>
      <c r="AN190" s="111"/>
      <c r="AO190" s="111"/>
      <c r="AP190" s="111"/>
      <c r="AQ190" s="111"/>
      <c r="AR190" s="111"/>
      <c r="AS190" s="590"/>
      <c r="AT190" s="111"/>
      <c r="AU190" s="111"/>
      <c r="AV190" s="111"/>
      <c r="AW190" s="111"/>
      <c r="AX190" s="338"/>
      <c r="AY190" s="338"/>
      <c r="AZ190" s="338"/>
      <c r="BA190" s="338"/>
      <c r="BB190" s="663">
        <v>10</v>
      </c>
      <c r="BC190" s="111">
        <v>10</v>
      </c>
      <c r="BD190" s="111"/>
      <c r="BE190" s="111"/>
      <c r="BF190" s="664"/>
      <c r="BG190" s="1578">
        <f t="shared" si="33"/>
        <v>141</v>
      </c>
      <c r="BH190" s="1610">
        <f t="shared" si="34"/>
        <v>4</v>
      </c>
      <c r="BI190" s="143"/>
      <c r="BK190" s="110" t="s">
        <v>550</v>
      </c>
      <c r="BL190" s="110" t="s">
        <v>116</v>
      </c>
      <c r="BM190" s="111" t="s">
        <v>531</v>
      </c>
      <c r="BN190" s="338">
        <v>2018</v>
      </c>
    </row>
    <row r="191" spans="3:66" ht="16.5" customHeight="1" x14ac:dyDescent="0.25">
      <c r="C191" s="970" t="s">
        <v>432</v>
      </c>
      <c r="D191" s="971">
        <v>3</v>
      </c>
      <c r="E191" s="109" t="s">
        <v>10</v>
      </c>
      <c r="F191" s="110" t="s">
        <v>779</v>
      </c>
      <c r="G191" s="110" t="s">
        <v>140</v>
      </c>
      <c r="H191" s="111" t="s">
        <v>532</v>
      </c>
      <c r="I191" s="338">
        <v>2011</v>
      </c>
      <c r="J191" s="663"/>
      <c r="K191" s="111"/>
      <c r="L191" s="111">
        <v>60</v>
      </c>
      <c r="M191" s="111">
        <v>42</v>
      </c>
      <c r="N191" s="111"/>
      <c r="O191" s="111"/>
      <c r="P191" s="111"/>
      <c r="Q191" s="111"/>
      <c r="R191" s="111"/>
      <c r="S191" s="111"/>
      <c r="T191" s="111"/>
      <c r="U191" s="338"/>
      <c r="V191" s="111"/>
      <c r="W191" s="111"/>
      <c r="X191" s="111"/>
      <c r="Y191" s="111"/>
      <c r="Z191" s="111"/>
      <c r="AA191" s="111"/>
      <c r="AB191" s="339"/>
      <c r="AC191" s="664"/>
      <c r="AD191" s="590"/>
      <c r="AE191" s="111"/>
      <c r="AF191" s="338"/>
      <c r="AG191" s="338"/>
      <c r="AH191" s="338"/>
      <c r="AI191" s="338"/>
      <c r="AJ191" s="111"/>
      <c r="AK191" s="111"/>
      <c r="AL191" s="111"/>
      <c r="AM191" s="111"/>
      <c r="AN191" s="111"/>
      <c r="AO191" s="111"/>
      <c r="AP191" s="111"/>
      <c r="AQ191" s="111"/>
      <c r="AR191" s="111"/>
      <c r="AS191" s="590"/>
      <c r="AT191" s="111"/>
      <c r="AU191" s="111"/>
      <c r="AV191" s="111"/>
      <c r="AW191" s="111"/>
      <c r="AX191" s="338"/>
      <c r="AY191" s="338"/>
      <c r="AZ191" s="338"/>
      <c r="BA191" s="338"/>
      <c r="BB191" s="663"/>
      <c r="BC191" s="111">
        <v>10</v>
      </c>
      <c r="BD191" s="111"/>
      <c r="BE191" s="111"/>
      <c r="BF191" s="664"/>
      <c r="BG191" s="1578">
        <f t="shared" si="33"/>
        <v>112</v>
      </c>
      <c r="BH191" s="1610">
        <f t="shared" si="34"/>
        <v>3</v>
      </c>
      <c r="BI191" s="143"/>
      <c r="BK191" s="110" t="s">
        <v>779</v>
      </c>
      <c r="BL191" s="110" t="s">
        <v>140</v>
      </c>
      <c r="BM191" s="111" t="s">
        <v>532</v>
      </c>
      <c r="BN191" s="338">
        <v>2011</v>
      </c>
    </row>
    <row r="192" spans="3:66" ht="16.5" customHeight="1" x14ac:dyDescent="0.25">
      <c r="C192" s="970" t="s">
        <v>433</v>
      </c>
      <c r="D192" s="971">
        <v>4</v>
      </c>
      <c r="E192" s="355" t="s">
        <v>10</v>
      </c>
      <c r="F192" s="112" t="s">
        <v>772</v>
      </c>
      <c r="G192" s="112" t="s">
        <v>773</v>
      </c>
      <c r="H192" s="111" t="s">
        <v>531</v>
      </c>
      <c r="I192" s="340">
        <v>2017</v>
      </c>
      <c r="J192" s="665"/>
      <c r="K192" s="113"/>
      <c r="L192" s="113"/>
      <c r="M192" s="113"/>
      <c r="N192" s="113">
        <v>100</v>
      </c>
      <c r="O192" s="113"/>
      <c r="P192" s="113"/>
      <c r="Q192" s="113"/>
      <c r="R192" s="113"/>
      <c r="S192" s="113"/>
      <c r="T192" s="113"/>
      <c r="U192" s="340"/>
      <c r="V192" s="113"/>
      <c r="W192" s="113"/>
      <c r="X192" s="113"/>
      <c r="Y192" s="113"/>
      <c r="Z192" s="113"/>
      <c r="AA192" s="113"/>
      <c r="AB192" s="341"/>
      <c r="AC192" s="666"/>
      <c r="AD192" s="591"/>
      <c r="AE192" s="113"/>
      <c r="AF192" s="340"/>
      <c r="AG192" s="340"/>
      <c r="AH192" s="340"/>
      <c r="AI192" s="340"/>
      <c r="AJ192" s="113"/>
      <c r="AK192" s="113"/>
      <c r="AL192" s="113"/>
      <c r="AM192" s="113"/>
      <c r="AN192" s="113"/>
      <c r="AO192" s="113"/>
      <c r="AP192" s="113"/>
      <c r="AQ192" s="113"/>
      <c r="AR192" s="113"/>
      <c r="AS192" s="591"/>
      <c r="AT192" s="113"/>
      <c r="AU192" s="113"/>
      <c r="AV192" s="113"/>
      <c r="AW192" s="113"/>
      <c r="AX192" s="340"/>
      <c r="AY192" s="340"/>
      <c r="AZ192" s="340"/>
      <c r="BA192" s="340"/>
      <c r="BB192" s="665"/>
      <c r="BC192" s="113"/>
      <c r="BD192" s="113"/>
      <c r="BE192" s="113"/>
      <c r="BF192" s="666"/>
      <c r="BG192" s="1578">
        <f t="shared" si="33"/>
        <v>100</v>
      </c>
      <c r="BH192" s="1610">
        <f t="shared" si="34"/>
        <v>1</v>
      </c>
      <c r="BI192" s="143"/>
      <c r="BK192" s="112" t="s">
        <v>772</v>
      </c>
      <c r="BL192" s="112" t="s">
        <v>773</v>
      </c>
      <c r="BM192" s="111" t="s">
        <v>531</v>
      </c>
      <c r="BN192" s="340">
        <v>2017</v>
      </c>
    </row>
    <row r="193" spans="3:66" ht="16.5" customHeight="1" x14ac:dyDescent="0.25">
      <c r="C193" s="970" t="s">
        <v>434</v>
      </c>
      <c r="D193" s="971">
        <v>5</v>
      </c>
      <c r="E193" s="355" t="s">
        <v>10</v>
      </c>
      <c r="F193" s="112" t="s">
        <v>671</v>
      </c>
      <c r="G193" s="112" t="s">
        <v>946</v>
      </c>
      <c r="H193" s="111" t="s">
        <v>531</v>
      </c>
      <c r="I193" s="340">
        <v>2013</v>
      </c>
      <c r="J193" s="665"/>
      <c r="K193" s="113"/>
      <c r="L193" s="113"/>
      <c r="M193" s="113"/>
      <c r="N193" s="113"/>
      <c r="O193" s="113">
        <v>95</v>
      </c>
      <c r="P193" s="113"/>
      <c r="Q193" s="113"/>
      <c r="R193" s="113"/>
      <c r="S193" s="113"/>
      <c r="T193" s="113"/>
      <c r="U193" s="340"/>
      <c r="V193" s="113"/>
      <c r="W193" s="113"/>
      <c r="X193" s="113"/>
      <c r="Y193" s="113"/>
      <c r="Z193" s="113"/>
      <c r="AA193" s="113"/>
      <c r="AB193" s="341"/>
      <c r="AC193" s="666"/>
      <c r="AD193" s="591"/>
      <c r="AE193" s="113"/>
      <c r="AF193" s="340"/>
      <c r="AG193" s="340"/>
      <c r="AH193" s="340"/>
      <c r="AI193" s="340"/>
      <c r="AJ193" s="1705"/>
      <c r="AK193" s="1705"/>
      <c r="AL193" s="1705"/>
      <c r="AM193" s="1705"/>
      <c r="AN193" s="1705"/>
      <c r="AO193" s="1705"/>
      <c r="AP193" s="1705"/>
      <c r="AQ193" s="1705"/>
      <c r="AR193" s="1705"/>
      <c r="AS193" s="1706"/>
      <c r="AT193" s="1705"/>
      <c r="AU193" s="1705"/>
      <c r="AV193" s="1705"/>
      <c r="AW193" s="1705"/>
      <c r="AX193" s="1707"/>
      <c r="AY193" s="1707"/>
      <c r="AZ193" s="1707"/>
      <c r="BA193" s="1707"/>
      <c r="BB193" s="1708"/>
      <c r="BC193" s="1705"/>
      <c r="BD193" s="1705"/>
      <c r="BE193" s="1705"/>
      <c r="BF193" s="1709"/>
      <c r="BG193" s="1578">
        <f t="shared" si="33"/>
        <v>95</v>
      </c>
      <c r="BH193" s="1610">
        <f t="shared" si="34"/>
        <v>1</v>
      </c>
      <c r="BK193" s="112" t="s">
        <v>671</v>
      </c>
      <c r="BL193" s="1710" t="s">
        <v>946</v>
      </c>
      <c r="BM193" s="111" t="s">
        <v>531</v>
      </c>
      <c r="BN193" s="340">
        <v>2013</v>
      </c>
    </row>
    <row r="194" spans="3:66" ht="16.5" customHeight="1" x14ac:dyDescent="0.25">
      <c r="C194" s="970" t="s">
        <v>435</v>
      </c>
      <c r="D194" s="971">
        <v>6</v>
      </c>
      <c r="E194" s="109" t="s">
        <v>10</v>
      </c>
      <c r="F194" s="110" t="s">
        <v>947</v>
      </c>
      <c r="G194" s="110" t="s">
        <v>140</v>
      </c>
      <c r="H194" s="111" t="s">
        <v>531</v>
      </c>
      <c r="I194" s="338">
        <v>2014</v>
      </c>
      <c r="J194" s="663"/>
      <c r="K194" s="111"/>
      <c r="L194" s="111"/>
      <c r="M194" s="111"/>
      <c r="N194" s="111"/>
      <c r="O194" s="111">
        <v>90</v>
      </c>
      <c r="P194" s="111"/>
      <c r="Q194" s="111"/>
      <c r="R194" s="111"/>
      <c r="S194" s="111"/>
      <c r="T194" s="111"/>
      <c r="U194" s="338"/>
      <c r="V194" s="111"/>
      <c r="W194" s="111"/>
      <c r="X194" s="111"/>
      <c r="Y194" s="111"/>
      <c r="Z194" s="111"/>
      <c r="AA194" s="111"/>
      <c r="AB194" s="339"/>
      <c r="AC194" s="664"/>
      <c r="AD194" s="591"/>
      <c r="AE194" s="111"/>
      <c r="AF194" s="338"/>
      <c r="AG194" s="338"/>
      <c r="AH194" s="338"/>
      <c r="AI194" s="338"/>
      <c r="AJ194" s="111"/>
      <c r="AK194" s="111"/>
      <c r="AL194" s="111"/>
      <c r="AM194" s="111"/>
      <c r="AN194" s="111"/>
      <c r="AO194" s="111"/>
      <c r="AP194" s="111"/>
      <c r="AQ194" s="111"/>
      <c r="AR194" s="111"/>
      <c r="AS194" s="590"/>
      <c r="AT194" s="111"/>
      <c r="AU194" s="111"/>
      <c r="AV194" s="111"/>
      <c r="AW194" s="111"/>
      <c r="AX194" s="338"/>
      <c r="AY194" s="338"/>
      <c r="AZ194" s="338"/>
      <c r="BA194" s="338"/>
      <c r="BB194" s="663"/>
      <c r="BC194" s="111"/>
      <c r="BD194" s="111"/>
      <c r="BE194" s="111"/>
      <c r="BF194" s="664"/>
      <c r="BG194" s="1578">
        <f t="shared" si="33"/>
        <v>90</v>
      </c>
      <c r="BH194" s="1610">
        <f t="shared" si="34"/>
        <v>1</v>
      </c>
      <c r="BK194" s="110" t="s">
        <v>947</v>
      </c>
      <c r="BL194" s="110" t="s">
        <v>140</v>
      </c>
      <c r="BM194" s="111" t="s">
        <v>531</v>
      </c>
      <c r="BN194" s="338">
        <v>2014</v>
      </c>
    </row>
    <row r="195" spans="3:66" ht="16.5" customHeight="1" thickBot="1" x14ac:dyDescent="0.3">
      <c r="C195" s="970" t="s">
        <v>436</v>
      </c>
      <c r="D195" s="971">
        <v>7</v>
      </c>
      <c r="E195" s="109" t="s">
        <v>10</v>
      </c>
      <c r="F195" s="110" t="s">
        <v>179</v>
      </c>
      <c r="G195" s="110" t="s">
        <v>138</v>
      </c>
      <c r="H195" s="111" t="s">
        <v>531</v>
      </c>
      <c r="I195" s="338">
        <v>2012</v>
      </c>
      <c r="J195" s="663"/>
      <c r="K195" s="111"/>
      <c r="L195" s="111">
        <v>34</v>
      </c>
      <c r="M195" s="111">
        <v>45</v>
      </c>
      <c r="N195" s="113"/>
      <c r="O195" s="111"/>
      <c r="P195" s="111"/>
      <c r="Q195" s="113"/>
      <c r="R195" s="111"/>
      <c r="S195" s="111"/>
      <c r="T195" s="111"/>
      <c r="U195" s="338"/>
      <c r="V195" s="111"/>
      <c r="W195" s="111"/>
      <c r="X195" s="111"/>
      <c r="Y195" s="111"/>
      <c r="Z195" s="111"/>
      <c r="AA195" s="111"/>
      <c r="AB195" s="339"/>
      <c r="AC195" s="664"/>
      <c r="AD195" s="590"/>
      <c r="AE195" s="111"/>
      <c r="AF195" s="338"/>
      <c r="AG195" s="338"/>
      <c r="AH195" s="338"/>
      <c r="AI195" s="338"/>
      <c r="AJ195" s="1111"/>
      <c r="AK195" s="1111"/>
      <c r="AL195" s="1111"/>
      <c r="AM195" s="1111"/>
      <c r="AN195" s="1111"/>
      <c r="AO195" s="1111"/>
      <c r="AP195" s="1111"/>
      <c r="AQ195" s="1111"/>
      <c r="AR195" s="1111"/>
      <c r="AS195" s="1112"/>
      <c r="AT195" s="1111"/>
      <c r="AU195" s="1111"/>
      <c r="AV195" s="1111"/>
      <c r="AW195" s="1111"/>
      <c r="AX195" s="1113"/>
      <c r="AY195" s="1113"/>
      <c r="AZ195" s="1113"/>
      <c r="BA195" s="1113"/>
      <c r="BB195" s="1114"/>
      <c r="BC195" s="1111"/>
      <c r="BD195" s="1111"/>
      <c r="BE195" s="1111"/>
      <c r="BF195" s="1115"/>
      <c r="BG195" s="1578">
        <f t="shared" si="33"/>
        <v>79</v>
      </c>
      <c r="BH195" s="1610">
        <f t="shared" si="34"/>
        <v>2</v>
      </c>
      <c r="BI195" s="143"/>
      <c r="BK195" s="110" t="s">
        <v>179</v>
      </c>
      <c r="BL195" s="110" t="s">
        <v>138</v>
      </c>
      <c r="BM195" s="111" t="s">
        <v>531</v>
      </c>
      <c r="BN195" s="338">
        <v>2012</v>
      </c>
    </row>
    <row r="196" spans="3:66" ht="16.5" customHeight="1" thickBot="1" x14ac:dyDescent="0.3">
      <c r="C196" s="970" t="s">
        <v>437</v>
      </c>
      <c r="D196" s="973">
        <v>8</v>
      </c>
      <c r="E196" s="1703" t="s">
        <v>10</v>
      </c>
      <c r="F196" s="1704" t="s">
        <v>945</v>
      </c>
      <c r="G196" s="1704" t="s">
        <v>96</v>
      </c>
      <c r="H196" s="111" t="s">
        <v>531</v>
      </c>
      <c r="I196" s="342">
        <v>2007</v>
      </c>
      <c r="J196" s="667"/>
      <c r="K196" s="114"/>
      <c r="L196" s="114"/>
      <c r="M196" s="114">
        <v>30</v>
      </c>
      <c r="N196" s="114"/>
      <c r="O196" s="114"/>
      <c r="P196" s="114"/>
      <c r="Q196" s="114"/>
      <c r="R196" s="114"/>
      <c r="S196" s="114"/>
      <c r="T196" s="114"/>
      <c r="U196" s="342"/>
      <c r="V196" s="114"/>
      <c r="W196" s="114"/>
      <c r="X196" s="114"/>
      <c r="Y196" s="114"/>
      <c r="Z196" s="114"/>
      <c r="AA196" s="114"/>
      <c r="AB196" s="852"/>
      <c r="AC196" s="668"/>
      <c r="AD196" s="592"/>
      <c r="AE196" s="114"/>
      <c r="AF196" s="342"/>
      <c r="AG196" s="342"/>
      <c r="AH196" s="342"/>
      <c r="AI196" s="342"/>
      <c r="AJ196" s="114"/>
      <c r="AK196" s="114"/>
      <c r="AL196" s="114"/>
      <c r="AM196" s="114"/>
      <c r="AN196" s="114"/>
      <c r="AO196" s="114"/>
      <c r="AP196" s="114"/>
      <c r="AQ196" s="114"/>
      <c r="AR196" s="114"/>
      <c r="AS196" s="592"/>
      <c r="AT196" s="114"/>
      <c r="AU196" s="114"/>
      <c r="AV196" s="114"/>
      <c r="AW196" s="114"/>
      <c r="AX196" s="342"/>
      <c r="AY196" s="342"/>
      <c r="AZ196" s="342"/>
      <c r="BA196" s="342"/>
      <c r="BB196" s="667"/>
      <c r="BC196" s="114"/>
      <c r="BD196" s="114"/>
      <c r="BE196" s="114"/>
      <c r="BF196" s="668"/>
      <c r="BG196" s="1579">
        <f t="shared" si="33"/>
        <v>30</v>
      </c>
      <c r="BH196" s="1611">
        <f t="shared" si="34"/>
        <v>1</v>
      </c>
      <c r="BI196" s="1598">
        <f>SUM(BH189:BH196)</f>
        <v>15</v>
      </c>
      <c r="BJ196" s="781">
        <f>SUM(BG189:BG196)</f>
        <v>877</v>
      </c>
      <c r="BK196" s="1704" t="s">
        <v>945</v>
      </c>
      <c r="BL196" s="1704" t="s">
        <v>96</v>
      </c>
      <c r="BM196" s="111" t="s">
        <v>531</v>
      </c>
      <c r="BN196" s="342">
        <v>2007</v>
      </c>
    </row>
    <row r="197" spans="3:66" ht="16.5" customHeight="1" x14ac:dyDescent="0.25">
      <c r="C197" s="970" t="s">
        <v>438</v>
      </c>
      <c r="D197" s="1011">
        <v>1</v>
      </c>
      <c r="E197" s="847" t="s">
        <v>472</v>
      </c>
      <c r="F197" s="848" t="s">
        <v>565</v>
      </c>
      <c r="G197" s="848" t="s">
        <v>114</v>
      </c>
      <c r="H197" s="758" t="s">
        <v>531</v>
      </c>
      <c r="I197" s="849">
        <v>2012</v>
      </c>
      <c r="J197" s="757"/>
      <c r="K197" s="758">
        <v>58</v>
      </c>
      <c r="L197" s="758"/>
      <c r="M197" s="758"/>
      <c r="N197" s="758"/>
      <c r="O197" s="758"/>
      <c r="P197" s="758"/>
      <c r="Q197" s="758"/>
      <c r="R197" s="758"/>
      <c r="S197" s="758"/>
      <c r="T197" s="758"/>
      <c r="U197" s="849"/>
      <c r="V197" s="758"/>
      <c r="W197" s="758"/>
      <c r="X197" s="758"/>
      <c r="Y197" s="758"/>
      <c r="Z197" s="758"/>
      <c r="AA197" s="758"/>
      <c r="AB197" s="850"/>
      <c r="AC197" s="759"/>
      <c r="AD197" s="851"/>
      <c r="AE197" s="758"/>
      <c r="AF197" s="849"/>
      <c r="AG197" s="849"/>
      <c r="AH197" s="849"/>
      <c r="AI197" s="1116"/>
      <c r="AJ197" s="758"/>
      <c r="AK197" s="758"/>
      <c r="AL197" s="758"/>
      <c r="AM197" s="758"/>
      <c r="AN197" s="758"/>
      <c r="AO197" s="758"/>
      <c r="AP197" s="758"/>
      <c r="AQ197" s="758"/>
      <c r="AR197" s="758"/>
      <c r="AS197" s="851"/>
      <c r="AT197" s="758"/>
      <c r="AU197" s="758"/>
      <c r="AV197" s="758"/>
      <c r="AW197" s="758"/>
      <c r="AX197" s="849"/>
      <c r="AY197" s="849"/>
      <c r="AZ197" s="849"/>
      <c r="BA197" s="849"/>
      <c r="BB197" s="757"/>
      <c r="BC197" s="758"/>
      <c r="BD197" s="758"/>
      <c r="BE197" s="758"/>
      <c r="BF197" s="759"/>
      <c r="BG197" s="1117">
        <f t="shared" ref="BG197:BG204" si="35">SUM(J197:BF197)</f>
        <v>58</v>
      </c>
      <c r="BH197" s="1612">
        <f t="shared" ref="BH197:BH204" si="36">COUNTA(J197:BF197)</f>
        <v>1</v>
      </c>
      <c r="BI197" s="1104"/>
      <c r="BJ197" s="288"/>
      <c r="BK197" s="848" t="s">
        <v>565</v>
      </c>
      <c r="BL197" s="848" t="s">
        <v>114</v>
      </c>
      <c r="BM197" s="758" t="s">
        <v>531</v>
      </c>
      <c r="BN197" s="849">
        <v>2012</v>
      </c>
    </row>
    <row r="198" spans="3:66" ht="16.5" customHeight="1" x14ac:dyDescent="0.25">
      <c r="C198" s="970" t="s">
        <v>439</v>
      </c>
      <c r="D198" s="1013">
        <v>2</v>
      </c>
      <c r="E198" s="163" t="s">
        <v>472</v>
      </c>
      <c r="F198" s="164" t="s">
        <v>901</v>
      </c>
      <c r="G198" s="164" t="s">
        <v>74</v>
      </c>
      <c r="H198" s="165" t="s">
        <v>532</v>
      </c>
      <c r="I198" s="343">
        <v>2013</v>
      </c>
      <c r="J198" s="669">
        <v>48</v>
      </c>
      <c r="K198" s="165"/>
      <c r="L198" s="252"/>
      <c r="M198" s="252"/>
      <c r="N198" s="252"/>
      <c r="O198" s="165"/>
      <c r="P198" s="252"/>
      <c r="Q198" s="252"/>
      <c r="R198" s="252"/>
      <c r="S198" s="252"/>
      <c r="T198" s="252"/>
      <c r="U198" s="345"/>
      <c r="V198" s="252"/>
      <c r="W198" s="252"/>
      <c r="X198" s="252"/>
      <c r="Y198" s="252"/>
      <c r="Z198" s="252"/>
      <c r="AA198" s="252"/>
      <c r="AB198" s="346"/>
      <c r="AC198" s="670"/>
      <c r="AD198" s="593"/>
      <c r="AE198" s="252"/>
      <c r="AF198" s="345"/>
      <c r="AG198" s="345"/>
      <c r="AH198" s="345"/>
      <c r="AI198" s="1118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593"/>
      <c r="AT198" s="252"/>
      <c r="AU198" s="252"/>
      <c r="AV198" s="252"/>
      <c r="AW198" s="252"/>
      <c r="AX198" s="345"/>
      <c r="AY198" s="345"/>
      <c r="AZ198" s="345"/>
      <c r="BA198" s="345"/>
      <c r="BB198" s="672"/>
      <c r="BC198" s="252"/>
      <c r="BD198" s="252"/>
      <c r="BE198" s="252"/>
      <c r="BF198" s="670"/>
      <c r="BG198" s="346">
        <f t="shared" si="35"/>
        <v>48</v>
      </c>
      <c r="BH198" s="1613">
        <f t="shared" si="36"/>
        <v>1</v>
      </c>
      <c r="BI198" s="143"/>
      <c r="BK198" s="164" t="s">
        <v>901</v>
      </c>
      <c r="BL198" s="164" t="s">
        <v>74</v>
      </c>
      <c r="BM198" s="165" t="s">
        <v>532</v>
      </c>
      <c r="BN198" s="343">
        <v>2013</v>
      </c>
    </row>
    <row r="199" spans="3:66" ht="16.5" customHeight="1" x14ac:dyDescent="0.25">
      <c r="C199" s="970" t="s">
        <v>440</v>
      </c>
      <c r="D199" s="1013">
        <v>3</v>
      </c>
      <c r="E199" s="250" t="s">
        <v>472</v>
      </c>
      <c r="F199" s="164" t="s">
        <v>912</v>
      </c>
      <c r="G199" s="164" t="s">
        <v>74</v>
      </c>
      <c r="H199" s="165" t="s">
        <v>531</v>
      </c>
      <c r="I199" s="343">
        <v>2012</v>
      </c>
      <c r="J199" s="669"/>
      <c r="K199" s="165">
        <v>48</v>
      </c>
      <c r="L199" s="165"/>
      <c r="M199" s="252"/>
      <c r="N199" s="252"/>
      <c r="O199" s="165"/>
      <c r="P199" s="165"/>
      <c r="Q199" s="165"/>
      <c r="R199" s="165"/>
      <c r="S199" s="165"/>
      <c r="T199" s="165"/>
      <c r="U199" s="1124"/>
      <c r="V199" s="1123"/>
      <c r="W199" s="1123"/>
      <c r="X199" s="1123"/>
      <c r="Y199" s="1123"/>
      <c r="Z199" s="1123"/>
      <c r="AA199" s="1119"/>
      <c r="AB199" s="1120"/>
      <c r="AC199" s="1121"/>
      <c r="AD199" s="1122"/>
      <c r="AE199" s="1119"/>
      <c r="AF199" s="1118"/>
      <c r="AG199" s="1118"/>
      <c r="AH199" s="1124"/>
      <c r="AI199" s="1118"/>
      <c r="AJ199" s="1119"/>
      <c r="AK199" s="1119"/>
      <c r="AL199" s="1119"/>
      <c r="AM199" s="1119"/>
      <c r="AN199" s="1123"/>
      <c r="AO199" s="1123"/>
      <c r="AP199" s="1119"/>
      <c r="AQ199" s="1119"/>
      <c r="AR199" s="1119"/>
      <c r="AS199" s="1122"/>
      <c r="AT199" s="1119"/>
      <c r="AU199" s="1119"/>
      <c r="AV199" s="1123"/>
      <c r="AW199" s="1119"/>
      <c r="AX199" s="1118"/>
      <c r="AY199" s="1118"/>
      <c r="AZ199" s="1118"/>
      <c r="BA199" s="1118"/>
      <c r="BB199" s="1127"/>
      <c r="BC199" s="1119"/>
      <c r="BD199" s="1119"/>
      <c r="BE199" s="1119"/>
      <c r="BF199" s="1121"/>
      <c r="BG199" s="346">
        <f t="shared" si="35"/>
        <v>48</v>
      </c>
      <c r="BH199" s="1613">
        <f t="shared" si="36"/>
        <v>1</v>
      </c>
      <c r="BI199" s="143"/>
      <c r="BK199" s="164" t="s">
        <v>912</v>
      </c>
      <c r="BL199" s="164" t="s">
        <v>74</v>
      </c>
      <c r="BM199" s="165" t="s">
        <v>531</v>
      </c>
      <c r="BN199" s="343">
        <v>2012</v>
      </c>
    </row>
    <row r="200" spans="3:66" ht="16.5" customHeight="1" x14ac:dyDescent="0.25">
      <c r="C200" s="970" t="s">
        <v>441</v>
      </c>
      <c r="D200" s="1013">
        <v>4</v>
      </c>
      <c r="E200" s="250" t="s">
        <v>472</v>
      </c>
      <c r="F200" s="164" t="s">
        <v>473</v>
      </c>
      <c r="G200" s="164" t="s">
        <v>475</v>
      </c>
      <c r="H200" s="165" t="s">
        <v>531</v>
      </c>
      <c r="I200" s="343">
        <v>2012</v>
      </c>
      <c r="J200" s="669"/>
      <c r="K200" s="165">
        <v>43</v>
      </c>
      <c r="L200" s="165"/>
      <c r="M200" s="252"/>
      <c r="N200" s="165"/>
      <c r="O200" s="165"/>
      <c r="P200" s="165"/>
      <c r="Q200" s="165"/>
      <c r="R200" s="165"/>
      <c r="S200" s="165"/>
      <c r="T200" s="165"/>
      <c r="U200" s="1124"/>
      <c r="V200" s="1123"/>
      <c r="W200" s="1123"/>
      <c r="X200" s="1123"/>
      <c r="Y200" s="1123"/>
      <c r="Z200" s="1123"/>
      <c r="AA200" s="1119"/>
      <c r="AB200" s="1120"/>
      <c r="AC200" s="1121"/>
      <c r="AD200" s="1122"/>
      <c r="AE200" s="1119"/>
      <c r="AF200" s="1118"/>
      <c r="AG200" s="1118"/>
      <c r="AH200" s="1124"/>
      <c r="AI200" s="1119"/>
      <c r="AJ200" s="1119"/>
      <c r="AK200" s="1119"/>
      <c r="AL200" s="1119"/>
      <c r="AM200" s="1119"/>
      <c r="AN200" s="1123"/>
      <c r="AO200" s="1123"/>
      <c r="AP200" s="1119"/>
      <c r="AQ200" s="1123"/>
      <c r="AR200" s="1123"/>
      <c r="AS200" s="1122"/>
      <c r="AT200" s="1119"/>
      <c r="AU200" s="1119"/>
      <c r="AV200" s="1123"/>
      <c r="AW200" s="1119"/>
      <c r="AX200" s="1118"/>
      <c r="AY200" s="1118"/>
      <c r="AZ200" s="1118"/>
      <c r="BA200" s="1118"/>
      <c r="BB200" s="1127"/>
      <c r="BC200" s="1119"/>
      <c r="BD200" s="1119"/>
      <c r="BE200" s="1119"/>
      <c r="BF200" s="1121"/>
      <c r="BG200" s="346">
        <f t="shared" si="35"/>
        <v>43</v>
      </c>
      <c r="BH200" s="1613">
        <f t="shared" si="36"/>
        <v>1</v>
      </c>
      <c r="BI200" s="143"/>
      <c r="BK200" s="164" t="s">
        <v>473</v>
      </c>
      <c r="BL200" s="164" t="s">
        <v>475</v>
      </c>
      <c r="BM200" s="165" t="s">
        <v>531</v>
      </c>
      <c r="BN200" s="343">
        <v>2012</v>
      </c>
    </row>
    <row r="201" spans="3:66" ht="16.5" customHeight="1" x14ac:dyDescent="0.25">
      <c r="C201" s="970" t="s">
        <v>449</v>
      </c>
      <c r="D201" s="1013">
        <v>5</v>
      </c>
      <c r="E201" s="163" t="s">
        <v>472</v>
      </c>
      <c r="F201" s="251" t="s">
        <v>904</v>
      </c>
      <c r="G201" s="251" t="s">
        <v>905</v>
      </c>
      <c r="H201" s="252" t="s">
        <v>532</v>
      </c>
      <c r="I201" s="343">
        <v>2015</v>
      </c>
      <c r="J201" s="669">
        <v>38</v>
      </c>
      <c r="K201" s="165"/>
      <c r="L201" s="165"/>
      <c r="M201" s="165"/>
      <c r="N201" s="252"/>
      <c r="O201" s="165"/>
      <c r="P201" s="165"/>
      <c r="Q201" s="165"/>
      <c r="R201" s="165"/>
      <c r="S201" s="165"/>
      <c r="T201" s="165"/>
      <c r="U201" s="343"/>
      <c r="V201" s="165"/>
      <c r="W201" s="165"/>
      <c r="X201" s="165"/>
      <c r="Y201" s="165"/>
      <c r="Z201" s="165"/>
      <c r="AA201" s="165"/>
      <c r="AB201" s="344"/>
      <c r="AC201" s="671"/>
      <c r="AD201" s="594"/>
      <c r="AE201" s="165"/>
      <c r="AF201" s="343"/>
      <c r="AG201" s="343"/>
      <c r="AH201" s="343"/>
      <c r="AI201" s="343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594"/>
      <c r="AT201" s="165"/>
      <c r="AU201" s="165"/>
      <c r="AV201" s="165"/>
      <c r="AW201" s="165"/>
      <c r="AX201" s="343"/>
      <c r="AY201" s="343"/>
      <c r="AZ201" s="343"/>
      <c r="BA201" s="343"/>
      <c r="BB201" s="669"/>
      <c r="BC201" s="165"/>
      <c r="BD201" s="165"/>
      <c r="BE201" s="165"/>
      <c r="BF201" s="671"/>
      <c r="BG201" s="346">
        <f t="shared" si="35"/>
        <v>38</v>
      </c>
      <c r="BH201" s="1613">
        <f t="shared" si="36"/>
        <v>1</v>
      </c>
      <c r="BI201" s="143"/>
      <c r="BK201" s="251" t="s">
        <v>904</v>
      </c>
      <c r="BL201" s="251" t="s">
        <v>905</v>
      </c>
      <c r="BM201" s="252" t="s">
        <v>532</v>
      </c>
      <c r="BN201" s="343">
        <v>2015</v>
      </c>
    </row>
    <row r="202" spans="3:66" ht="16.5" customHeight="1" x14ac:dyDescent="0.25">
      <c r="C202" s="970" t="s">
        <v>450</v>
      </c>
      <c r="D202" s="1013">
        <v>6</v>
      </c>
      <c r="E202" s="163" t="s">
        <v>472</v>
      </c>
      <c r="F202" s="251" t="s">
        <v>913</v>
      </c>
      <c r="G202" s="251" t="s">
        <v>907</v>
      </c>
      <c r="H202" s="252" t="s">
        <v>532</v>
      </c>
      <c r="I202" s="345">
        <v>2014</v>
      </c>
      <c r="J202" s="672">
        <v>33</v>
      </c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1118"/>
      <c r="V202" s="1119"/>
      <c r="W202" s="1119"/>
      <c r="X202" s="1119"/>
      <c r="Y202" s="1119"/>
      <c r="Z202" s="1119"/>
      <c r="AA202" s="1119"/>
      <c r="AB202" s="1120"/>
      <c r="AC202" s="1121"/>
      <c r="AD202" s="1122"/>
      <c r="AE202" s="1123"/>
      <c r="AF202" s="1124"/>
      <c r="AG202" s="1124"/>
      <c r="AH202" s="1124"/>
      <c r="AI202" s="1124"/>
      <c r="AJ202" s="1123"/>
      <c r="AK202" s="1119"/>
      <c r="AL202" s="1119"/>
      <c r="AM202" s="1119"/>
      <c r="AN202" s="1119"/>
      <c r="AO202" s="1119"/>
      <c r="AP202" s="1119"/>
      <c r="AQ202" s="1119"/>
      <c r="AR202" s="1119"/>
      <c r="AS202" s="1122"/>
      <c r="AT202" s="1119"/>
      <c r="AU202" s="1119"/>
      <c r="AV202" s="1119"/>
      <c r="AW202" s="1119"/>
      <c r="AX202" s="1124"/>
      <c r="AY202" s="1124"/>
      <c r="AZ202" s="1124"/>
      <c r="BA202" s="1124"/>
      <c r="BB202" s="1125"/>
      <c r="BC202" s="1123"/>
      <c r="BD202" s="1123"/>
      <c r="BE202" s="1123"/>
      <c r="BF202" s="1126"/>
      <c r="BG202" s="346">
        <f t="shared" si="35"/>
        <v>33</v>
      </c>
      <c r="BH202" s="1613">
        <f t="shared" si="36"/>
        <v>1</v>
      </c>
      <c r="BI202" s="143"/>
      <c r="BK202" s="251" t="s">
        <v>913</v>
      </c>
      <c r="BL202" s="251" t="s">
        <v>907</v>
      </c>
      <c r="BM202" s="252" t="s">
        <v>532</v>
      </c>
      <c r="BN202" s="345">
        <v>2014</v>
      </c>
    </row>
    <row r="203" spans="3:66" ht="16.5" customHeight="1" thickBot="1" x14ac:dyDescent="0.3">
      <c r="C203" s="970" t="s">
        <v>451</v>
      </c>
      <c r="D203" s="1013">
        <v>7</v>
      </c>
      <c r="E203" s="163" t="s">
        <v>472</v>
      </c>
      <c r="F203" s="251" t="s">
        <v>534</v>
      </c>
      <c r="G203" s="251" t="s">
        <v>70</v>
      </c>
      <c r="H203" s="252" t="s">
        <v>531</v>
      </c>
      <c r="I203" s="345">
        <v>2013</v>
      </c>
      <c r="J203" s="67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345"/>
      <c r="V203" s="252"/>
      <c r="W203" s="252"/>
      <c r="X203" s="252"/>
      <c r="Y203" s="252"/>
      <c r="Z203" s="252"/>
      <c r="AA203" s="252"/>
      <c r="AB203" s="346"/>
      <c r="AC203" s="670"/>
      <c r="AD203" s="593"/>
      <c r="AE203" s="252"/>
      <c r="AF203" s="345"/>
      <c r="AG203" s="345"/>
      <c r="AH203" s="345"/>
      <c r="AI203" s="345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593"/>
      <c r="AT203" s="252"/>
      <c r="AU203" s="252"/>
      <c r="AV203" s="252"/>
      <c r="AW203" s="252"/>
      <c r="AX203" s="345"/>
      <c r="AY203" s="345"/>
      <c r="AZ203" s="345"/>
      <c r="BA203" s="345"/>
      <c r="BB203" s="672"/>
      <c r="BC203" s="252"/>
      <c r="BD203" s="252"/>
      <c r="BE203" s="252"/>
      <c r="BF203" s="670"/>
      <c r="BG203" s="346">
        <f t="shared" si="35"/>
        <v>0</v>
      </c>
      <c r="BH203" s="1613">
        <f t="shared" si="36"/>
        <v>0</v>
      </c>
      <c r="BI203" s="143"/>
      <c r="BK203" s="251" t="s">
        <v>534</v>
      </c>
      <c r="BL203" s="251" t="s">
        <v>70</v>
      </c>
      <c r="BM203" s="252" t="s">
        <v>531</v>
      </c>
      <c r="BN203" s="345">
        <v>2013</v>
      </c>
    </row>
    <row r="204" spans="3:66" ht="16.5" customHeight="1" thickBot="1" x14ac:dyDescent="0.3">
      <c r="C204" s="970" t="s">
        <v>452</v>
      </c>
      <c r="D204" s="1013">
        <v>8</v>
      </c>
      <c r="E204" s="163" t="s">
        <v>472</v>
      </c>
      <c r="F204" s="164" t="s">
        <v>481</v>
      </c>
      <c r="G204" s="164" t="s">
        <v>84</v>
      </c>
      <c r="H204" s="165" t="s">
        <v>531</v>
      </c>
      <c r="I204" s="343">
        <v>2012</v>
      </c>
      <c r="J204" s="669"/>
      <c r="K204" s="165"/>
      <c r="L204" s="165"/>
      <c r="M204" s="252"/>
      <c r="N204" s="165"/>
      <c r="O204" s="165"/>
      <c r="P204" s="165"/>
      <c r="Q204" s="165"/>
      <c r="R204" s="165"/>
      <c r="S204" s="165"/>
      <c r="T204" s="165"/>
      <c r="U204" s="343"/>
      <c r="V204" s="165"/>
      <c r="W204" s="165"/>
      <c r="X204" s="165"/>
      <c r="Y204" s="165"/>
      <c r="Z204" s="165"/>
      <c r="AA204" s="165"/>
      <c r="AB204" s="344"/>
      <c r="AC204" s="671"/>
      <c r="AD204" s="594"/>
      <c r="AE204" s="165"/>
      <c r="AF204" s="343"/>
      <c r="AG204" s="343"/>
      <c r="AH204" s="343"/>
      <c r="AI204" s="343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594"/>
      <c r="AT204" s="165"/>
      <c r="AU204" s="165"/>
      <c r="AV204" s="165"/>
      <c r="AW204" s="165"/>
      <c r="AX204" s="343"/>
      <c r="AY204" s="343"/>
      <c r="AZ204" s="343"/>
      <c r="BA204" s="343"/>
      <c r="BB204" s="669"/>
      <c r="BC204" s="165"/>
      <c r="BD204" s="165"/>
      <c r="BE204" s="165"/>
      <c r="BF204" s="671"/>
      <c r="BG204" s="346">
        <f t="shared" si="35"/>
        <v>0</v>
      </c>
      <c r="BH204" s="1613">
        <f t="shared" si="36"/>
        <v>0</v>
      </c>
      <c r="BI204" s="1599">
        <f>SUM(BH197:BH204)</f>
        <v>6</v>
      </c>
      <c r="BJ204" s="782">
        <f>SUM(BG197:BG204)</f>
        <v>268</v>
      </c>
      <c r="BK204" s="164" t="s">
        <v>481</v>
      </c>
      <c r="BL204" s="164" t="s">
        <v>84</v>
      </c>
      <c r="BM204" s="165" t="s">
        <v>531</v>
      </c>
      <c r="BN204" s="343">
        <v>2012</v>
      </c>
    </row>
    <row r="205" spans="3:66" ht="16.5" customHeight="1" thickBot="1" x14ac:dyDescent="0.3">
      <c r="C205" s="970" t="s">
        <v>453</v>
      </c>
      <c r="D205" s="1128">
        <v>1</v>
      </c>
      <c r="E205" s="166" t="s">
        <v>476</v>
      </c>
      <c r="F205" s="167" t="s">
        <v>477</v>
      </c>
      <c r="G205" s="167" t="s">
        <v>77</v>
      </c>
      <c r="H205" s="168" t="s">
        <v>531</v>
      </c>
      <c r="I205" s="335">
        <v>2013</v>
      </c>
      <c r="J205" s="673"/>
      <c r="K205" s="168">
        <v>63</v>
      </c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674"/>
      <c r="AD205" s="595"/>
      <c r="AE205" s="168"/>
      <c r="AF205" s="335"/>
      <c r="AG205" s="335"/>
      <c r="AH205" s="335"/>
      <c r="AI205" s="335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595"/>
      <c r="AT205" s="168"/>
      <c r="AU205" s="168"/>
      <c r="AV205" s="168"/>
      <c r="AW205" s="168"/>
      <c r="AX205" s="335"/>
      <c r="AY205" s="335"/>
      <c r="AZ205" s="335"/>
      <c r="BA205" s="335"/>
      <c r="BB205" s="673"/>
      <c r="BC205" s="168"/>
      <c r="BD205" s="168"/>
      <c r="BE205" s="168"/>
      <c r="BF205" s="674"/>
      <c r="BG205" s="1580">
        <f t="shared" ref="BG205" si="37">SUM(J205:BF205)</f>
        <v>63</v>
      </c>
      <c r="BH205" s="1129">
        <f t="shared" ref="BH205" si="38">COUNTA(J205:BF205)</f>
        <v>1</v>
      </c>
      <c r="BI205" s="1600">
        <f>SUM(BH205)</f>
        <v>1</v>
      </c>
      <c r="BJ205" s="783">
        <f>SUM(BG205)</f>
        <v>63</v>
      </c>
      <c r="BK205" s="166" t="s">
        <v>477</v>
      </c>
      <c r="BL205" s="167" t="s">
        <v>77</v>
      </c>
      <c r="BM205" s="168" t="s">
        <v>531</v>
      </c>
      <c r="BN205" s="792">
        <v>2005</v>
      </c>
    </row>
    <row r="206" spans="3:66" ht="16.5" customHeight="1" thickBot="1" x14ac:dyDescent="0.3">
      <c r="C206" s="970" t="s">
        <v>454</v>
      </c>
      <c r="D206" s="1312">
        <v>1</v>
      </c>
      <c r="E206" s="1304" t="s">
        <v>820</v>
      </c>
      <c r="F206" s="1305" t="s">
        <v>821</v>
      </c>
      <c r="G206" s="1305" t="s">
        <v>91</v>
      </c>
      <c r="H206" s="1306" t="s">
        <v>531</v>
      </c>
      <c r="I206" s="1307">
        <v>2012</v>
      </c>
      <c r="J206" s="1308"/>
      <c r="K206" s="1306"/>
      <c r="L206" s="1306"/>
      <c r="M206" s="1306"/>
      <c r="N206" s="1306"/>
      <c r="O206" s="1306"/>
      <c r="P206" s="1306"/>
      <c r="Q206" s="1306"/>
      <c r="R206" s="1306"/>
      <c r="S206" s="1306"/>
      <c r="T206" s="1306"/>
      <c r="U206" s="1306"/>
      <c r="V206" s="1306"/>
      <c r="W206" s="1306"/>
      <c r="X206" s="1306"/>
      <c r="Y206" s="1306"/>
      <c r="Z206" s="1306"/>
      <c r="AA206" s="1306"/>
      <c r="AB206" s="1306"/>
      <c r="AC206" s="1309"/>
      <c r="AD206" s="1310"/>
      <c r="AE206" s="1306"/>
      <c r="AF206" s="1306"/>
      <c r="AG206" s="1306"/>
      <c r="AH206" s="1306"/>
      <c r="AI206" s="1306"/>
      <c r="AJ206" s="1306"/>
      <c r="AK206" s="1306"/>
      <c r="AL206" s="1306"/>
      <c r="AM206" s="1306"/>
      <c r="AN206" s="1306"/>
      <c r="AO206" s="1306"/>
      <c r="AP206" s="1306"/>
      <c r="AQ206" s="1306"/>
      <c r="AR206" s="1306"/>
      <c r="AS206" s="1308"/>
      <c r="AT206" s="1306"/>
      <c r="AU206" s="1306"/>
      <c r="AV206" s="1306"/>
      <c r="AW206" s="1306"/>
      <c r="AX206" s="1306"/>
      <c r="AY206" s="1306"/>
      <c r="AZ206" s="1306"/>
      <c r="BA206" s="1307"/>
      <c r="BB206" s="1310"/>
      <c r="BC206" s="1306"/>
      <c r="BD206" s="1306"/>
      <c r="BE206" s="1306"/>
      <c r="BF206" s="1307"/>
      <c r="BG206" s="1581">
        <f t="shared" ref="BG206" si="39">SUM(J206:BF206)</f>
        <v>0</v>
      </c>
      <c r="BH206" s="1311">
        <f t="shared" ref="BH206" si="40">COUNTA(J206:BF206)</f>
        <v>0</v>
      </c>
      <c r="BI206" s="1082">
        <f>SUM(BH206:BH206)</f>
        <v>0</v>
      </c>
      <c r="BJ206" s="779">
        <f>SUM(BG206:BG206)</f>
        <v>0</v>
      </c>
      <c r="BK206" s="907" t="s">
        <v>821</v>
      </c>
      <c r="BL206" s="907" t="s">
        <v>91</v>
      </c>
      <c r="BM206" s="908" t="s">
        <v>531</v>
      </c>
      <c r="BN206" s="909">
        <v>2012</v>
      </c>
    </row>
    <row r="207" spans="3:66" ht="16.5" customHeight="1" thickBot="1" x14ac:dyDescent="0.3">
      <c r="C207" s="970" t="s">
        <v>455</v>
      </c>
      <c r="D207" s="1318">
        <v>1</v>
      </c>
      <c r="E207" s="1314" t="s">
        <v>922</v>
      </c>
      <c r="F207" s="1314" t="s">
        <v>763</v>
      </c>
      <c r="G207" s="1314" t="s">
        <v>146</v>
      </c>
      <c r="H207" s="1315" t="s">
        <v>532</v>
      </c>
      <c r="I207" s="1315">
        <v>2014</v>
      </c>
      <c r="J207" s="1315"/>
      <c r="K207" s="1315"/>
      <c r="L207" s="1315">
        <v>18</v>
      </c>
      <c r="M207" s="1315"/>
      <c r="N207" s="1315"/>
      <c r="O207" s="1315"/>
      <c r="P207" s="1315"/>
      <c r="Q207" s="1315"/>
      <c r="R207" s="1315"/>
      <c r="S207" s="1315"/>
      <c r="T207" s="1315"/>
      <c r="U207" s="1315"/>
      <c r="V207" s="1315"/>
      <c r="W207" s="1315"/>
      <c r="X207" s="1315"/>
      <c r="Y207" s="1315"/>
      <c r="Z207" s="1315"/>
      <c r="AA207" s="1315"/>
      <c r="AB207" s="1315"/>
      <c r="AC207" s="1315"/>
      <c r="AD207" s="1315"/>
      <c r="AE207" s="1315"/>
      <c r="AF207" s="1315"/>
      <c r="AG207" s="1315"/>
      <c r="AH207" s="1315"/>
      <c r="AI207" s="1315"/>
      <c r="AJ207" s="1315"/>
      <c r="AK207" s="1315"/>
      <c r="AL207" s="1315"/>
      <c r="AM207" s="1315"/>
      <c r="AN207" s="1315"/>
      <c r="AO207" s="1315"/>
      <c r="AP207" s="1315"/>
      <c r="AQ207" s="1315"/>
      <c r="AR207" s="1315"/>
      <c r="AS207" s="1315"/>
      <c r="AT207" s="1315"/>
      <c r="AU207" s="1315"/>
      <c r="AV207" s="1315"/>
      <c r="AW207" s="1315"/>
      <c r="AX207" s="1315"/>
      <c r="AY207" s="1315"/>
      <c r="AZ207" s="1315"/>
      <c r="BA207" s="1315"/>
      <c r="BB207" s="1315"/>
      <c r="BC207" s="1315"/>
      <c r="BD207" s="1315"/>
      <c r="BE207" s="1315"/>
      <c r="BF207" s="1315"/>
      <c r="BG207" s="1582">
        <f t="shared" ref="BG207:BG208" si="41">SUM(J207:BF207)</f>
        <v>18</v>
      </c>
      <c r="BH207" s="1614">
        <f t="shared" ref="BH207:BH208" si="42">COUNTA(J207:BF207)</f>
        <v>1</v>
      </c>
      <c r="BI207" s="143"/>
      <c r="BK207" s="1314" t="s">
        <v>763</v>
      </c>
      <c r="BL207" s="1314" t="s">
        <v>146</v>
      </c>
      <c r="BM207" s="1315" t="s">
        <v>532</v>
      </c>
      <c r="BN207" s="1315">
        <v>2014</v>
      </c>
    </row>
    <row r="208" spans="3:66" ht="16.5" customHeight="1" thickBot="1" x14ac:dyDescent="0.3">
      <c r="C208" s="970" t="s">
        <v>456</v>
      </c>
      <c r="D208" s="1319">
        <v>2</v>
      </c>
      <c r="E208" s="1316" t="s">
        <v>922</v>
      </c>
      <c r="F208" s="1316" t="s">
        <v>923</v>
      </c>
      <c r="G208" s="1316" t="s">
        <v>98</v>
      </c>
      <c r="H208" s="1317" t="s">
        <v>532</v>
      </c>
      <c r="I208" s="1317">
        <v>2011</v>
      </c>
      <c r="J208" s="1317"/>
      <c r="K208" s="1317"/>
      <c r="L208" s="1317">
        <v>17</v>
      </c>
      <c r="M208" s="1317"/>
      <c r="N208" s="1317"/>
      <c r="O208" s="1317">
        <v>100</v>
      </c>
      <c r="P208" s="1317"/>
      <c r="Q208" s="1317"/>
      <c r="R208" s="1317"/>
      <c r="S208" s="1317"/>
      <c r="T208" s="1317"/>
      <c r="U208" s="1317"/>
      <c r="V208" s="1317"/>
      <c r="W208" s="1317"/>
      <c r="X208" s="1317"/>
      <c r="Y208" s="1317"/>
      <c r="Z208" s="1317"/>
      <c r="AA208" s="1317"/>
      <c r="AB208" s="1317"/>
      <c r="AC208" s="1317"/>
      <c r="AD208" s="1317"/>
      <c r="AE208" s="1317"/>
      <c r="AF208" s="1317"/>
      <c r="AG208" s="1317"/>
      <c r="AH208" s="1317"/>
      <c r="AI208" s="1317"/>
      <c r="AJ208" s="1317"/>
      <c r="AK208" s="1317"/>
      <c r="AL208" s="1317"/>
      <c r="AM208" s="1317"/>
      <c r="AN208" s="1317"/>
      <c r="AO208" s="1317"/>
      <c r="AP208" s="1317"/>
      <c r="AQ208" s="1317"/>
      <c r="AR208" s="1317"/>
      <c r="AS208" s="1317"/>
      <c r="AT208" s="1317"/>
      <c r="AU208" s="1317"/>
      <c r="AV208" s="1317"/>
      <c r="AW208" s="1317"/>
      <c r="AX208" s="1317"/>
      <c r="AY208" s="1317"/>
      <c r="AZ208" s="1317"/>
      <c r="BA208" s="1317"/>
      <c r="BB208" s="1317"/>
      <c r="BC208" s="1317"/>
      <c r="BD208" s="1317"/>
      <c r="BE208" s="1317"/>
      <c r="BF208" s="1317"/>
      <c r="BG208" s="1583">
        <f t="shared" si="41"/>
        <v>117</v>
      </c>
      <c r="BH208" s="1615">
        <f t="shared" si="42"/>
        <v>2</v>
      </c>
      <c r="BI208" s="1601">
        <f>SUM(BH207:BH208)</f>
        <v>3</v>
      </c>
      <c r="BJ208" s="1313">
        <f>SUM(BG207:BG208)</f>
        <v>135</v>
      </c>
      <c r="BK208" s="1316" t="s">
        <v>923</v>
      </c>
      <c r="BL208" s="1316" t="s">
        <v>98</v>
      </c>
      <c r="BM208" s="1317" t="s">
        <v>532</v>
      </c>
      <c r="BN208" s="1317">
        <v>2011</v>
      </c>
    </row>
    <row r="209" spans="3:66" ht="16.5" customHeight="1" x14ac:dyDescent="0.25">
      <c r="C209" s="970" t="s">
        <v>457</v>
      </c>
      <c r="D209" s="1016">
        <v>1</v>
      </c>
      <c r="E209" s="130" t="s">
        <v>94</v>
      </c>
      <c r="F209" s="131" t="s">
        <v>136</v>
      </c>
      <c r="G209" s="131" t="s">
        <v>71</v>
      </c>
      <c r="H209" s="132" t="s">
        <v>531</v>
      </c>
      <c r="I209" s="325">
        <v>2009</v>
      </c>
      <c r="J209" s="647"/>
      <c r="K209" s="132"/>
      <c r="L209" s="132"/>
      <c r="M209" s="132">
        <v>125</v>
      </c>
      <c r="N209" s="132"/>
      <c r="O209" s="132"/>
      <c r="P209" s="132"/>
      <c r="Q209" s="132"/>
      <c r="R209" s="132"/>
      <c r="S209" s="132"/>
      <c r="T209" s="132"/>
      <c r="U209" s="325"/>
      <c r="V209" s="132"/>
      <c r="W209" s="132"/>
      <c r="X209" s="132"/>
      <c r="Y209" s="132"/>
      <c r="Z209" s="132"/>
      <c r="AA209" s="132"/>
      <c r="AB209" s="326"/>
      <c r="AC209" s="648"/>
      <c r="AD209" s="582"/>
      <c r="AE209" s="132"/>
      <c r="AF209" s="325"/>
      <c r="AG209" s="325"/>
      <c r="AH209" s="325"/>
      <c r="AI209" s="325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582"/>
      <c r="AT209" s="132"/>
      <c r="AU209" s="132"/>
      <c r="AV209" s="132"/>
      <c r="AW209" s="132"/>
      <c r="AX209" s="325"/>
      <c r="AY209" s="325"/>
      <c r="AZ209" s="325"/>
      <c r="BA209" s="325"/>
      <c r="BB209" s="647"/>
      <c r="BC209" s="132"/>
      <c r="BD209" s="132"/>
      <c r="BE209" s="132"/>
      <c r="BF209" s="648"/>
      <c r="BG209" s="1080">
        <f t="shared" ref="BG209:BG215" si="43">SUM(J209:BF209)</f>
        <v>125</v>
      </c>
      <c r="BH209" s="1607">
        <f t="shared" ref="BH209:BH215" si="44">COUNTA(J209:BF209)</f>
        <v>1</v>
      </c>
      <c r="BI209" s="143"/>
      <c r="BK209" s="131" t="s">
        <v>136</v>
      </c>
      <c r="BL209" s="131" t="s">
        <v>71</v>
      </c>
      <c r="BM209" s="132" t="s">
        <v>531</v>
      </c>
      <c r="BN209" s="325">
        <v>2009</v>
      </c>
    </row>
    <row r="210" spans="3:66" ht="16.5" customHeight="1" x14ac:dyDescent="0.25">
      <c r="C210" s="970" t="s">
        <v>458</v>
      </c>
      <c r="D210" s="971">
        <v>2</v>
      </c>
      <c r="E210" s="91" t="s">
        <v>94</v>
      </c>
      <c r="F210" s="92" t="s">
        <v>527</v>
      </c>
      <c r="G210" s="92" t="s">
        <v>184</v>
      </c>
      <c r="H210" s="93" t="s">
        <v>531</v>
      </c>
      <c r="I210" s="327">
        <v>2013</v>
      </c>
      <c r="J210" s="649"/>
      <c r="K210" s="93"/>
      <c r="L210" s="93"/>
      <c r="M210" s="93"/>
      <c r="N210" s="93"/>
      <c r="O210" s="93">
        <v>115</v>
      </c>
      <c r="P210" s="93"/>
      <c r="Q210" s="93"/>
      <c r="R210" s="93"/>
      <c r="S210" s="93"/>
      <c r="T210" s="93"/>
      <c r="U210" s="327"/>
      <c r="V210" s="93"/>
      <c r="W210" s="93"/>
      <c r="X210" s="93"/>
      <c r="Y210" s="93"/>
      <c r="Z210" s="93"/>
      <c r="AA210" s="93"/>
      <c r="AB210" s="328"/>
      <c r="AC210" s="650"/>
      <c r="AD210" s="583"/>
      <c r="AE210" s="93"/>
      <c r="AF210" s="327"/>
      <c r="AG210" s="327"/>
      <c r="AH210" s="327"/>
      <c r="AI210" s="327"/>
      <c r="AJ210" s="93"/>
      <c r="AK210" s="132"/>
      <c r="AL210" s="132"/>
      <c r="AM210" s="93"/>
      <c r="AN210" s="93"/>
      <c r="AO210" s="93"/>
      <c r="AP210" s="93"/>
      <c r="AQ210" s="93"/>
      <c r="AR210" s="93"/>
      <c r="AS210" s="583"/>
      <c r="AT210" s="93"/>
      <c r="AU210" s="93"/>
      <c r="AV210" s="93"/>
      <c r="AW210" s="93"/>
      <c r="AX210" s="327"/>
      <c r="AY210" s="327"/>
      <c r="AZ210" s="327"/>
      <c r="BA210" s="327"/>
      <c r="BB210" s="649"/>
      <c r="BC210" s="93"/>
      <c r="BD210" s="93"/>
      <c r="BE210" s="93"/>
      <c r="BF210" s="650"/>
      <c r="BG210" s="1080">
        <f t="shared" si="43"/>
        <v>115</v>
      </c>
      <c r="BH210" s="1607">
        <f t="shared" si="44"/>
        <v>1</v>
      </c>
      <c r="BI210" s="143"/>
      <c r="BK210" s="92" t="s">
        <v>527</v>
      </c>
      <c r="BL210" s="92" t="s">
        <v>184</v>
      </c>
      <c r="BM210" s="93" t="s">
        <v>531</v>
      </c>
      <c r="BN210" s="327">
        <v>2013</v>
      </c>
    </row>
    <row r="211" spans="3:66" ht="16.5" customHeight="1" x14ac:dyDescent="0.25">
      <c r="C211" s="970" t="s">
        <v>459</v>
      </c>
      <c r="D211" s="971">
        <v>3</v>
      </c>
      <c r="E211" s="91" t="s">
        <v>94</v>
      </c>
      <c r="F211" s="92" t="s">
        <v>496</v>
      </c>
      <c r="G211" s="92" t="s">
        <v>497</v>
      </c>
      <c r="H211" s="93" t="s">
        <v>531</v>
      </c>
      <c r="I211" s="327">
        <v>2011</v>
      </c>
      <c r="J211" s="649"/>
      <c r="K211" s="93"/>
      <c r="L211" s="93">
        <v>65</v>
      </c>
      <c r="M211" s="93"/>
      <c r="N211" s="93"/>
      <c r="O211" s="93"/>
      <c r="P211" s="93"/>
      <c r="Q211" s="93"/>
      <c r="R211" s="93"/>
      <c r="S211" s="93"/>
      <c r="T211" s="93"/>
      <c r="U211" s="327"/>
      <c r="V211" s="93"/>
      <c r="W211" s="93"/>
      <c r="X211" s="93"/>
      <c r="Y211" s="93"/>
      <c r="Z211" s="93"/>
      <c r="AA211" s="93"/>
      <c r="AB211" s="328"/>
      <c r="AC211" s="650"/>
      <c r="AD211" s="583"/>
      <c r="AE211" s="93"/>
      <c r="AF211" s="327"/>
      <c r="AG211" s="327"/>
      <c r="AH211" s="327"/>
      <c r="AI211" s="327"/>
      <c r="AJ211" s="93"/>
      <c r="AK211" s="132"/>
      <c r="AL211" s="132"/>
      <c r="AM211" s="93"/>
      <c r="AN211" s="93"/>
      <c r="AO211" s="93"/>
      <c r="AP211" s="93"/>
      <c r="AQ211" s="93"/>
      <c r="AR211" s="93"/>
      <c r="AS211" s="583"/>
      <c r="AT211" s="93"/>
      <c r="AU211" s="93"/>
      <c r="AV211" s="93"/>
      <c r="AW211" s="93"/>
      <c r="AX211" s="327"/>
      <c r="AY211" s="327"/>
      <c r="AZ211" s="327"/>
      <c r="BA211" s="327"/>
      <c r="BB211" s="649"/>
      <c r="BC211" s="93"/>
      <c r="BD211" s="93"/>
      <c r="BE211" s="93"/>
      <c r="BF211" s="650"/>
      <c r="BG211" s="1080">
        <f t="shared" si="43"/>
        <v>65</v>
      </c>
      <c r="BH211" s="1607">
        <f t="shared" si="44"/>
        <v>1</v>
      </c>
      <c r="BI211" s="143"/>
      <c r="BK211" s="92" t="s">
        <v>496</v>
      </c>
      <c r="BL211" s="92" t="s">
        <v>497</v>
      </c>
      <c r="BM211" s="93" t="s">
        <v>531</v>
      </c>
      <c r="BN211" s="327">
        <v>2011</v>
      </c>
    </row>
    <row r="212" spans="3:66" ht="16.5" customHeight="1" x14ac:dyDescent="0.25">
      <c r="C212" s="970" t="s">
        <v>460</v>
      </c>
      <c r="D212" s="971">
        <v>4</v>
      </c>
      <c r="E212" s="91" t="s">
        <v>94</v>
      </c>
      <c r="F212" s="92" t="s">
        <v>136</v>
      </c>
      <c r="G212" s="92" t="s">
        <v>146</v>
      </c>
      <c r="H212" s="93" t="s">
        <v>531</v>
      </c>
      <c r="I212" s="327">
        <v>2009</v>
      </c>
      <c r="J212" s="649"/>
      <c r="K212" s="93"/>
      <c r="L212" s="93"/>
      <c r="M212" s="93">
        <v>65</v>
      </c>
      <c r="N212" s="93"/>
      <c r="O212" s="93"/>
      <c r="P212" s="93"/>
      <c r="Q212" s="93"/>
      <c r="R212" s="93"/>
      <c r="S212" s="93"/>
      <c r="T212" s="93"/>
      <c r="U212" s="327"/>
      <c r="V212" s="93"/>
      <c r="W212" s="93"/>
      <c r="X212" s="93"/>
      <c r="Y212" s="93"/>
      <c r="Z212" s="93"/>
      <c r="AA212" s="93"/>
      <c r="AB212" s="328"/>
      <c r="AC212" s="650"/>
      <c r="AD212" s="583"/>
      <c r="AE212" s="93"/>
      <c r="AF212" s="327"/>
      <c r="AG212" s="327"/>
      <c r="AH212" s="327"/>
      <c r="AI212" s="327"/>
      <c r="AJ212" s="327"/>
      <c r="AK212" s="327"/>
      <c r="AL212" s="327"/>
      <c r="AM212" s="327"/>
      <c r="AN212" s="327"/>
      <c r="AO212" s="327"/>
      <c r="AP212" s="327"/>
      <c r="AQ212" s="93"/>
      <c r="AR212" s="93"/>
      <c r="AS212" s="583"/>
      <c r="AT212" s="93"/>
      <c r="AU212" s="93"/>
      <c r="AV212" s="93"/>
      <c r="AW212" s="93"/>
      <c r="AX212" s="327"/>
      <c r="AY212" s="327"/>
      <c r="AZ212" s="327"/>
      <c r="BA212" s="327"/>
      <c r="BB212" s="649"/>
      <c r="BC212" s="93"/>
      <c r="BD212" s="93"/>
      <c r="BE212" s="93"/>
      <c r="BF212" s="650"/>
      <c r="BG212" s="1080">
        <f t="shared" si="43"/>
        <v>65</v>
      </c>
      <c r="BH212" s="1607">
        <f t="shared" si="44"/>
        <v>1</v>
      </c>
      <c r="BI212" s="143"/>
      <c r="BK212" s="92" t="s">
        <v>136</v>
      </c>
      <c r="BL212" s="92" t="s">
        <v>146</v>
      </c>
      <c r="BM212" s="93" t="s">
        <v>531</v>
      </c>
      <c r="BN212" s="327">
        <v>2009</v>
      </c>
    </row>
    <row r="213" spans="3:66" ht="16.5" customHeight="1" x14ac:dyDescent="0.25">
      <c r="C213" s="970" t="s">
        <v>464</v>
      </c>
      <c r="D213" s="971">
        <v>5</v>
      </c>
      <c r="E213" s="127" t="s">
        <v>94</v>
      </c>
      <c r="F213" s="128" t="s">
        <v>498</v>
      </c>
      <c r="G213" s="128" t="s">
        <v>130</v>
      </c>
      <c r="H213" s="93" t="s">
        <v>531</v>
      </c>
      <c r="I213" s="329">
        <v>2011</v>
      </c>
      <c r="J213" s="651"/>
      <c r="K213" s="129"/>
      <c r="L213" s="129">
        <v>30</v>
      </c>
      <c r="M213" s="129"/>
      <c r="N213" s="129"/>
      <c r="O213" s="129"/>
      <c r="P213" s="129"/>
      <c r="Q213" s="129"/>
      <c r="R213" s="129"/>
      <c r="S213" s="129"/>
      <c r="T213" s="129"/>
      <c r="U213" s="329"/>
      <c r="V213" s="129"/>
      <c r="W213" s="129"/>
      <c r="X213" s="129"/>
      <c r="Y213" s="129"/>
      <c r="Z213" s="129"/>
      <c r="AA213" s="129"/>
      <c r="AB213" s="330"/>
      <c r="AC213" s="652"/>
      <c r="AD213" s="584"/>
      <c r="AE213" s="129"/>
      <c r="AF213" s="329"/>
      <c r="AG213" s="329"/>
      <c r="AH213" s="329"/>
      <c r="AI213" s="329"/>
      <c r="AJ213" s="329"/>
      <c r="AK213" s="329"/>
      <c r="AL213" s="329"/>
      <c r="AM213" s="329"/>
      <c r="AN213" s="329"/>
      <c r="AO213" s="329"/>
      <c r="AP213" s="329"/>
      <c r="AQ213" s="129"/>
      <c r="AR213" s="129"/>
      <c r="AS213" s="584"/>
      <c r="AT213" s="129"/>
      <c r="AU213" s="129"/>
      <c r="AV213" s="129"/>
      <c r="AW213" s="129"/>
      <c r="AX213" s="329"/>
      <c r="AY213" s="329"/>
      <c r="AZ213" s="329"/>
      <c r="BA213" s="329"/>
      <c r="BB213" s="649"/>
      <c r="BC213" s="93"/>
      <c r="BD213" s="93"/>
      <c r="BE213" s="93"/>
      <c r="BF213" s="650"/>
      <c r="BG213" s="1080">
        <f t="shared" si="43"/>
        <v>30</v>
      </c>
      <c r="BH213" s="1607">
        <f t="shared" si="44"/>
        <v>1</v>
      </c>
      <c r="BI213" s="143"/>
      <c r="BK213" s="128" t="s">
        <v>498</v>
      </c>
      <c r="BL213" s="128" t="s">
        <v>130</v>
      </c>
      <c r="BM213" s="93" t="s">
        <v>531</v>
      </c>
      <c r="BN213" s="329">
        <v>2011</v>
      </c>
    </row>
    <row r="214" spans="3:66" ht="16.5" customHeight="1" thickBot="1" x14ac:dyDescent="0.3">
      <c r="C214" s="970" t="s">
        <v>465</v>
      </c>
      <c r="D214" s="971">
        <v>6</v>
      </c>
      <c r="E214" s="127" t="s">
        <v>94</v>
      </c>
      <c r="F214" s="128" t="s">
        <v>113</v>
      </c>
      <c r="G214" s="128" t="s">
        <v>114</v>
      </c>
      <c r="H214" s="129" t="s">
        <v>531</v>
      </c>
      <c r="I214" s="329">
        <v>2010</v>
      </c>
      <c r="J214" s="651"/>
      <c r="K214" s="129"/>
      <c r="L214" s="129"/>
      <c r="M214" s="129"/>
      <c r="N214" s="129"/>
      <c r="O214" s="129"/>
      <c r="P214" s="129"/>
      <c r="Q214" s="129"/>
      <c r="R214" s="129"/>
      <c r="S214" s="129"/>
      <c r="T214" s="129"/>
      <c r="U214" s="329"/>
      <c r="V214" s="129"/>
      <c r="W214" s="129"/>
      <c r="X214" s="129"/>
      <c r="Y214" s="129"/>
      <c r="Z214" s="129"/>
      <c r="AA214" s="129"/>
      <c r="AB214" s="330"/>
      <c r="AC214" s="652"/>
      <c r="AD214" s="584"/>
      <c r="AE214" s="129"/>
      <c r="AF214" s="329"/>
      <c r="AG214" s="329"/>
      <c r="AH214" s="329"/>
      <c r="AI214" s="329"/>
      <c r="AJ214" s="329"/>
      <c r="AK214" s="329"/>
      <c r="AL214" s="329"/>
      <c r="AM214" s="329"/>
      <c r="AN214" s="329"/>
      <c r="AO214" s="329"/>
      <c r="AP214" s="329"/>
      <c r="AQ214" s="1719"/>
      <c r="AR214" s="1719"/>
      <c r="AS214" s="1720"/>
      <c r="AT214" s="1719"/>
      <c r="AU214" s="1719"/>
      <c r="AV214" s="1719"/>
      <c r="AW214" s="1719"/>
      <c r="AX214" s="1721"/>
      <c r="AY214" s="1721"/>
      <c r="AZ214" s="1721"/>
      <c r="BA214" s="1722"/>
      <c r="BB214" s="1130"/>
      <c r="BC214" s="1131"/>
      <c r="BD214" s="1131"/>
      <c r="BE214" s="1131"/>
      <c r="BF214" s="1132"/>
      <c r="BG214" s="1080">
        <f t="shared" si="43"/>
        <v>0</v>
      </c>
      <c r="BH214" s="1607">
        <f t="shared" si="44"/>
        <v>0</v>
      </c>
      <c r="BI214" s="143"/>
      <c r="BK214" s="128" t="s">
        <v>113</v>
      </c>
      <c r="BL214" s="128" t="s">
        <v>114</v>
      </c>
      <c r="BM214" s="129" t="s">
        <v>531</v>
      </c>
      <c r="BN214" s="329">
        <v>2010</v>
      </c>
    </row>
    <row r="215" spans="3:66" ht="16.5" customHeight="1" thickBot="1" x14ac:dyDescent="0.3">
      <c r="C215" s="970" t="s">
        <v>466</v>
      </c>
      <c r="D215" s="1065">
        <v>7</v>
      </c>
      <c r="E215" s="127" t="s">
        <v>94</v>
      </c>
      <c r="F215" s="128" t="s">
        <v>778</v>
      </c>
      <c r="G215" s="128" t="s">
        <v>82</v>
      </c>
      <c r="H215" s="426" t="s">
        <v>532</v>
      </c>
      <c r="I215" s="329">
        <v>2010</v>
      </c>
      <c r="J215" s="675"/>
      <c r="K215" s="248"/>
      <c r="L215" s="129"/>
      <c r="M215" s="248"/>
      <c r="N215" s="248"/>
      <c r="O215" s="248"/>
      <c r="P215" s="248"/>
      <c r="Q215" s="248"/>
      <c r="R215" s="248"/>
      <c r="S215" s="129"/>
      <c r="T215" s="129"/>
      <c r="U215" s="329"/>
      <c r="V215" s="129"/>
      <c r="W215" s="129"/>
      <c r="X215" s="129"/>
      <c r="Y215" s="129"/>
      <c r="Z215" s="129"/>
      <c r="AA215" s="129"/>
      <c r="AB215" s="330"/>
      <c r="AC215" s="652"/>
      <c r="AD215" s="584"/>
      <c r="AE215" s="129"/>
      <c r="AF215" s="329"/>
      <c r="AG215" s="329"/>
      <c r="AH215" s="329"/>
      <c r="AI215" s="329"/>
      <c r="AJ215" s="329"/>
      <c r="AK215" s="329"/>
      <c r="AL215" s="329"/>
      <c r="AM215" s="329"/>
      <c r="AN215" s="329"/>
      <c r="AO215" s="329"/>
      <c r="AP215" s="329"/>
      <c r="AQ215" s="129"/>
      <c r="AR215" s="129"/>
      <c r="AS215" s="584"/>
      <c r="AT215" s="129"/>
      <c r="AU215" s="129"/>
      <c r="AV215" s="129"/>
      <c r="AW215" s="129"/>
      <c r="AX215" s="329"/>
      <c r="AY215" s="329"/>
      <c r="AZ215" s="329"/>
      <c r="BA215" s="329"/>
      <c r="BB215" s="651"/>
      <c r="BC215" s="129"/>
      <c r="BD215" s="129"/>
      <c r="BE215" s="129"/>
      <c r="BF215" s="652"/>
      <c r="BG215" s="1584">
        <f t="shared" si="43"/>
        <v>0</v>
      </c>
      <c r="BH215" s="1616">
        <f t="shared" si="44"/>
        <v>0</v>
      </c>
      <c r="BI215" s="1602">
        <f>SUM(BH209:BH215)</f>
        <v>5</v>
      </c>
      <c r="BJ215" s="784">
        <f>SUM(BG209:BG215)</f>
        <v>400</v>
      </c>
      <c r="BK215" s="128" t="s">
        <v>778</v>
      </c>
      <c r="BL215" s="128" t="s">
        <v>82</v>
      </c>
      <c r="BM215" s="426" t="s">
        <v>532</v>
      </c>
      <c r="BN215" s="329">
        <v>2010</v>
      </c>
    </row>
    <row r="216" spans="3:66" ht="16.5" customHeight="1" x14ac:dyDescent="0.25">
      <c r="C216" s="970" t="s">
        <v>467</v>
      </c>
      <c r="D216" s="968">
        <v>1</v>
      </c>
      <c r="E216" s="362" t="s">
        <v>491</v>
      </c>
      <c r="F216" s="363" t="s">
        <v>492</v>
      </c>
      <c r="G216" s="363" t="s">
        <v>141</v>
      </c>
      <c r="H216" s="364" t="s">
        <v>531</v>
      </c>
      <c r="I216" s="554">
        <v>2015</v>
      </c>
      <c r="J216" s="676"/>
      <c r="K216" s="364">
        <v>100</v>
      </c>
      <c r="L216" s="364">
        <v>90</v>
      </c>
      <c r="M216" s="365"/>
      <c r="N216" s="365"/>
      <c r="O216" s="364"/>
      <c r="P216" s="364"/>
      <c r="Q216" s="364"/>
      <c r="R216" s="364"/>
      <c r="S216" s="364"/>
      <c r="T216" s="364"/>
      <c r="U216" s="364"/>
      <c r="V216" s="364"/>
      <c r="W216" s="364"/>
      <c r="X216" s="364"/>
      <c r="Y216" s="364"/>
      <c r="Z216" s="364"/>
      <c r="AA216" s="364"/>
      <c r="AB216" s="364"/>
      <c r="AC216" s="677"/>
      <c r="AD216" s="596"/>
      <c r="AE216" s="364"/>
      <c r="AF216" s="364"/>
      <c r="AG216" s="364"/>
      <c r="AH216" s="364"/>
      <c r="AI216" s="365"/>
      <c r="AJ216" s="364"/>
      <c r="AK216" s="365"/>
      <c r="AL216" s="364"/>
      <c r="AM216" s="365"/>
      <c r="AN216" s="365"/>
      <c r="AO216" s="364"/>
      <c r="AP216" s="364"/>
      <c r="AQ216" s="364"/>
      <c r="AR216" s="364"/>
      <c r="AS216" s="596"/>
      <c r="AT216" s="364"/>
      <c r="AU216" s="364"/>
      <c r="AV216" s="364"/>
      <c r="AW216" s="364"/>
      <c r="AX216" s="554"/>
      <c r="AY216" s="554"/>
      <c r="AZ216" s="554"/>
      <c r="BA216" s="554"/>
      <c r="BB216" s="676"/>
      <c r="BC216" s="365"/>
      <c r="BD216" s="365"/>
      <c r="BE216" s="365"/>
      <c r="BF216" s="910"/>
      <c r="BG216" s="1585">
        <f t="shared" ref="BG216:BG220" si="45">SUM(J216:BF216)</f>
        <v>190</v>
      </c>
      <c r="BH216" s="1617">
        <f t="shared" ref="BH216:BH220" si="46">COUNTA(J216:BF216)</f>
        <v>2</v>
      </c>
      <c r="BI216" s="143"/>
      <c r="BK216" s="840" t="s">
        <v>492</v>
      </c>
      <c r="BL216" s="363" t="s">
        <v>141</v>
      </c>
      <c r="BM216" s="364" t="s">
        <v>531</v>
      </c>
      <c r="BN216" s="677">
        <v>2015</v>
      </c>
    </row>
    <row r="217" spans="3:66" ht="16.5" customHeight="1" x14ac:dyDescent="0.25">
      <c r="C217" s="970" t="s">
        <v>930</v>
      </c>
      <c r="D217" s="971">
        <v>2</v>
      </c>
      <c r="E217" s="230" t="s">
        <v>491</v>
      </c>
      <c r="F217" s="231" t="s">
        <v>495</v>
      </c>
      <c r="G217" s="231" t="s">
        <v>145</v>
      </c>
      <c r="H217" s="228" t="s">
        <v>531</v>
      </c>
      <c r="I217" s="347">
        <v>2012</v>
      </c>
      <c r="J217" s="678"/>
      <c r="K217" s="232">
        <v>38</v>
      </c>
      <c r="L217" s="232">
        <v>32</v>
      </c>
      <c r="M217" s="232"/>
      <c r="N217" s="232"/>
      <c r="O217" s="232"/>
      <c r="P217" s="232"/>
      <c r="Q217" s="232"/>
      <c r="R217" s="232"/>
      <c r="S217" s="232"/>
      <c r="T217" s="232"/>
      <c r="U217" s="232"/>
      <c r="V217" s="232"/>
      <c r="W217" s="232"/>
      <c r="X217" s="232"/>
      <c r="Y217" s="232"/>
      <c r="Z217" s="232"/>
      <c r="AA217" s="232"/>
      <c r="AB217" s="232"/>
      <c r="AC217" s="679"/>
      <c r="AD217" s="597"/>
      <c r="AE217" s="232"/>
      <c r="AF217" s="232"/>
      <c r="AG217" s="232"/>
      <c r="AH217" s="232"/>
      <c r="AI217" s="232"/>
      <c r="AJ217" s="232"/>
      <c r="AK217" s="232"/>
      <c r="AL217" s="232"/>
      <c r="AM217" s="232"/>
      <c r="AN217" s="232"/>
      <c r="AO217" s="232"/>
      <c r="AP217" s="232"/>
      <c r="AQ217" s="232"/>
      <c r="AR217" s="232"/>
      <c r="AS217" s="597"/>
      <c r="AT217" s="232"/>
      <c r="AU217" s="232"/>
      <c r="AV217" s="232"/>
      <c r="AW217" s="232"/>
      <c r="AX217" s="347"/>
      <c r="AY217" s="347"/>
      <c r="AZ217" s="347"/>
      <c r="BA217" s="347"/>
      <c r="BB217" s="678"/>
      <c r="BC217" s="232"/>
      <c r="BD217" s="232"/>
      <c r="BE217" s="232"/>
      <c r="BF217" s="679"/>
      <c r="BG217" s="1586">
        <f t="shared" si="45"/>
        <v>70</v>
      </c>
      <c r="BH217" s="1618">
        <f t="shared" si="46"/>
        <v>2</v>
      </c>
      <c r="BI217" s="143"/>
      <c r="BK217" s="841" t="s">
        <v>495</v>
      </c>
      <c r="BL217" s="231" t="s">
        <v>145</v>
      </c>
      <c r="BM217" s="228" t="s">
        <v>531</v>
      </c>
      <c r="BN217" s="679">
        <v>2012</v>
      </c>
    </row>
    <row r="218" spans="3:66" ht="16.5" customHeight="1" x14ac:dyDescent="0.25">
      <c r="C218" s="970" t="s">
        <v>931</v>
      </c>
      <c r="D218" s="971">
        <v>3</v>
      </c>
      <c r="E218" s="229" t="s">
        <v>491</v>
      </c>
      <c r="F218" s="227" t="s">
        <v>192</v>
      </c>
      <c r="G218" s="227" t="s">
        <v>83</v>
      </c>
      <c r="H218" s="228" t="s">
        <v>531</v>
      </c>
      <c r="I218" s="555">
        <v>2007</v>
      </c>
      <c r="J218" s="678"/>
      <c r="K218" s="232"/>
      <c r="L218" s="232"/>
      <c r="M218" s="232"/>
      <c r="N218" s="232"/>
      <c r="O218" s="228"/>
      <c r="P218" s="228"/>
      <c r="Q218" s="228"/>
      <c r="R218" s="228"/>
      <c r="S218" s="228"/>
      <c r="T218" s="228"/>
      <c r="U218" s="228"/>
      <c r="V218" s="228"/>
      <c r="W218" s="228"/>
      <c r="X218" s="228"/>
      <c r="Y218" s="228"/>
      <c r="Z218" s="228"/>
      <c r="AA218" s="228"/>
      <c r="AB218" s="228"/>
      <c r="AC218" s="680"/>
      <c r="AD218" s="598"/>
      <c r="AE218" s="228"/>
      <c r="AF218" s="228"/>
      <c r="AG218" s="228"/>
      <c r="AH218" s="228"/>
      <c r="AI218" s="232"/>
      <c r="AJ218" s="228"/>
      <c r="AK218" s="232"/>
      <c r="AL218" s="232"/>
      <c r="AM218" s="232"/>
      <c r="AN218" s="232"/>
      <c r="AO218" s="232"/>
      <c r="AP218" s="232"/>
      <c r="AQ218" s="232"/>
      <c r="AR218" s="232"/>
      <c r="AS218" s="597"/>
      <c r="AT218" s="228"/>
      <c r="AU218" s="232"/>
      <c r="AV218" s="232"/>
      <c r="AW218" s="232"/>
      <c r="AX218" s="347"/>
      <c r="AY218" s="347"/>
      <c r="AZ218" s="347"/>
      <c r="BA218" s="347"/>
      <c r="BB218" s="678"/>
      <c r="BC218" s="232"/>
      <c r="BD218" s="232"/>
      <c r="BE218" s="232"/>
      <c r="BF218" s="679"/>
      <c r="BG218" s="1586">
        <f t="shared" si="45"/>
        <v>0</v>
      </c>
      <c r="BH218" s="1618">
        <f t="shared" si="46"/>
        <v>0</v>
      </c>
      <c r="BI218" s="143"/>
      <c r="BK218" s="842" t="s">
        <v>192</v>
      </c>
      <c r="BL218" s="227" t="s">
        <v>83</v>
      </c>
      <c r="BM218" s="228" t="s">
        <v>531</v>
      </c>
      <c r="BN218" s="680">
        <v>2007</v>
      </c>
    </row>
    <row r="219" spans="3:66" ht="16.5" customHeight="1" thickBot="1" x14ac:dyDescent="0.3">
      <c r="C219" s="970" t="s">
        <v>932</v>
      </c>
      <c r="D219" s="971">
        <v>4</v>
      </c>
      <c r="E219" s="230" t="s">
        <v>491</v>
      </c>
      <c r="F219" s="231" t="s">
        <v>493</v>
      </c>
      <c r="G219" s="231" t="s">
        <v>494</v>
      </c>
      <c r="H219" s="228" t="s">
        <v>531</v>
      </c>
      <c r="I219" s="347">
        <v>2013</v>
      </c>
      <c r="J219" s="678"/>
      <c r="K219" s="232"/>
      <c r="L219" s="232"/>
      <c r="M219" s="232"/>
      <c r="N219" s="232"/>
      <c r="O219" s="232"/>
      <c r="P219" s="232"/>
      <c r="Q219" s="232"/>
      <c r="R219" s="232"/>
      <c r="S219" s="232"/>
      <c r="T219" s="232"/>
      <c r="U219" s="232"/>
      <c r="V219" s="232"/>
      <c r="W219" s="232"/>
      <c r="X219" s="232"/>
      <c r="Y219" s="232"/>
      <c r="Z219" s="232"/>
      <c r="AA219" s="232"/>
      <c r="AB219" s="232"/>
      <c r="AC219" s="679"/>
      <c r="AD219" s="597"/>
      <c r="AE219" s="232"/>
      <c r="AF219" s="232"/>
      <c r="AG219" s="232"/>
      <c r="AH219" s="232"/>
      <c r="AI219" s="232"/>
      <c r="AJ219" s="232"/>
      <c r="AK219" s="232"/>
      <c r="AL219" s="232"/>
      <c r="AM219" s="232"/>
      <c r="AN219" s="232"/>
      <c r="AO219" s="232"/>
      <c r="AP219" s="232"/>
      <c r="AQ219" s="232"/>
      <c r="AR219" s="232"/>
      <c r="AS219" s="597"/>
      <c r="AT219" s="232"/>
      <c r="AU219" s="232"/>
      <c r="AV219" s="232"/>
      <c r="AW219" s="232"/>
      <c r="AX219" s="347"/>
      <c r="AY219" s="347"/>
      <c r="AZ219" s="347"/>
      <c r="BA219" s="347"/>
      <c r="BB219" s="678"/>
      <c r="BC219" s="232"/>
      <c r="BD219" s="232"/>
      <c r="BE219" s="232"/>
      <c r="BF219" s="679"/>
      <c r="BG219" s="1586">
        <f t="shared" si="45"/>
        <v>0</v>
      </c>
      <c r="BH219" s="1618">
        <f t="shared" si="46"/>
        <v>0</v>
      </c>
      <c r="BI219" s="143"/>
      <c r="BK219" s="841" t="s">
        <v>493</v>
      </c>
      <c r="BL219" s="231" t="s">
        <v>494</v>
      </c>
      <c r="BM219" s="228" t="s">
        <v>531</v>
      </c>
      <c r="BN219" s="679">
        <v>2013</v>
      </c>
    </row>
    <row r="220" spans="3:66" ht="16.5" customHeight="1" thickBot="1" x14ac:dyDescent="0.3">
      <c r="C220" s="970" t="s">
        <v>933</v>
      </c>
      <c r="D220" s="973">
        <v>5</v>
      </c>
      <c r="E220" s="911" t="s">
        <v>491</v>
      </c>
      <c r="F220" s="912" t="s">
        <v>566</v>
      </c>
      <c r="G220" s="912" t="s">
        <v>77</v>
      </c>
      <c r="H220" s="913" t="s">
        <v>531</v>
      </c>
      <c r="I220" s="914">
        <v>2015</v>
      </c>
      <c r="J220" s="688"/>
      <c r="K220" s="689"/>
      <c r="L220" s="689"/>
      <c r="M220" s="689"/>
      <c r="N220" s="913"/>
      <c r="O220" s="913"/>
      <c r="P220" s="913"/>
      <c r="Q220" s="913"/>
      <c r="R220" s="913"/>
      <c r="S220" s="913"/>
      <c r="T220" s="913"/>
      <c r="U220" s="913"/>
      <c r="V220" s="913"/>
      <c r="W220" s="913"/>
      <c r="X220" s="913"/>
      <c r="Y220" s="913"/>
      <c r="Z220" s="913"/>
      <c r="AA220" s="913"/>
      <c r="AB220" s="913"/>
      <c r="AC220" s="915"/>
      <c r="AD220" s="916"/>
      <c r="AE220" s="913"/>
      <c r="AF220" s="913"/>
      <c r="AG220" s="913"/>
      <c r="AH220" s="913"/>
      <c r="AI220" s="689"/>
      <c r="AJ220" s="913"/>
      <c r="AK220" s="689"/>
      <c r="AL220" s="689"/>
      <c r="AM220" s="689"/>
      <c r="AN220" s="689"/>
      <c r="AO220" s="689"/>
      <c r="AP220" s="689"/>
      <c r="AQ220" s="689"/>
      <c r="AR220" s="689"/>
      <c r="AS220" s="831"/>
      <c r="AT220" s="689"/>
      <c r="AU220" s="689"/>
      <c r="AV220" s="689"/>
      <c r="AW220" s="689"/>
      <c r="AX220" s="745"/>
      <c r="AY220" s="745"/>
      <c r="AZ220" s="745"/>
      <c r="BA220" s="745"/>
      <c r="BB220" s="688"/>
      <c r="BC220" s="689"/>
      <c r="BD220" s="689"/>
      <c r="BE220" s="689"/>
      <c r="BF220" s="690"/>
      <c r="BG220" s="1587">
        <f t="shared" si="45"/>
        <v>0</v>
      </c>
      <c r="BH220" s="1619">
        <f t="shared" si="46"/>
        <v>0</v>
      </c>
      <c r="BI220" s="1603">
        <f>SUM(BH216:BH220)</f>
        <v>4</v>
      </c>
      <c r="BJ220" s="785">
        <f>SUM(BG216:BG220)</f>
        <v>260</v>
      </c>
      <c r="BK220" s="842" t="s">
        <v>566</v>
      </c>
      <c r="BL220" s="227" t="s">
        <v>77</v>
      </c>
      <c r="BM220" s="228" t="s">
        <v>531</v>
      </c>
      <c r="BN220" s="680">
        <v>2015</v>
      </c>
    </row>
    <row r="221" spans="3:66" ht="15.75" customHeight="1" thickBot="1" x14ac:dyDescent="0.3">
      <c r="C221" s="970" t="s">
        <v>934</v>
      </c>
      <c r="D221" s="1134">
        <v>1</v>
      </c>
      <c r="E221" s="682" t="s">
        <v>609</v>
      </c>
      <c r="F221" s="100" t="s">
        <v>644</v>
      </c>
      <c r="G221" s="100" t="s">
        <v>130</v>
      </c>
      <c r="H221" s="101" t="s">
        <v>531</v>
      </c>
      <c r="I221" s="556">
        <v>2009</v>
      </c>
      <c r="J221" s="682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1"/>
      <c r="W221" s="101"/>
      <c r="X221" s="101"/>
      <c r="Y221" s="101"/>
      <c r="Z221" s="101"/>
      <c r="AA221" s="101"/>
      <c r="AB221" s="101"/>
      <c r="AC221" s="658"/>
      <c r="AD221" s="587"/>
      <c r="AE221" s="100"/>
      <c r="AF221" s="100"/>
      <c r="AG221" s="100"/>
      <c r="AH221" s="100"/>
      <c r="AI221" s="100"/>
      <c r="AJ221" s="100"/>
      <c r="AK221" s="100"/>
      <c r="AL221" s="100"/>
      <c r="AM221" s="100"/>
      <c r="AN221" s="100"/>
      <c r="AO221" s="100"/>
      <c r="AP221" s="100"/>
      <c r="AQ221" s="100"/>
      <c r="AR221" s="100"/>
      <c r="AS221" s="359"/>
      <c r="AT221" s="100"/>
      <c r="AU221" s="100"/>
      <c r="AV221" s="100"/>
      <c r="AW221" s="100"/>
      <c r="AX221" s="100"/>
      <c r="AY221" s="100"/>
      <c r="AZ221" s="100"/>
      <c r="BA221" s="556"/>
      <c r="BB221" s="682"/>
      <c r="BC221" s="100"/>
      <c r="BD221" s="100"/>
      <c r="BE221" s="100"/>
      <c r="BF221" s="658"/>
      <c r="BG221" s="1588">
        <f>SUM(J221:BF221)</f>
        <v>0</v>
      </c>
      <c r="BH221" s="1620">
        <f>COUNTA(J221:BF221)</f>
        <v>0</v>
      </c>
      <c r="BK221" s="100" t="s">
        <v>644</v>
      </c>
      <c r="BL221" s="100" t="s">
        <v>130</v>
      </c>
      <c r="BM221" s="101" t="s">
        <v>531</v>
      </c>
      <c r="BN221" s="556">
        <v>2009</v>
      </c>
    </row>
    <row r="222" spans="3:66" ht="16.5" hidden="1" customHeight="1" thickBot="1" x14ac:dyDescent="0.3">
      <c r="C222" s="970" t="s">
        <v>935</v>
      </c>
      <c r="D222" s="1135">
        <v>2</v>
      </c>
      <c r="E222" s="85" t="s">
        <v>609</v>
      </c>
      <c r="F222" s="86" t="s">
        <v>616</v>
      </c>
      <c r="G222" s="86" t="s">
        <v>140</v>
      </c>
      <c r="H222" s="87" t="s">
        <v>531</v>
      </c>
      <c r="I222" s="846">
        <v>2010</v>
      </c>
      <c r="J222" s="85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7"/>
      <c r="W222" s="87"/>
      <c r="X222" s="87"/>
      <c r="Y222" s="87"/>
      <c r="Z222" s="87"/>
      <c r="AA222" s="87"/>
      <c r="AB222" s="87"/>
      <c r="AC222" s="644"/>
      <c r="AD222" s="580"/>
      <c r="AE222" s="86"/>
      <c r="AF222" s="86"/>
      <c r="AG222" s="86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360"/>
      <c r="AT222" s="86"/>
      <c r="AU222" s="86"/>
      <c r="AV222" s="86"/>
      <c r="AW222" s="86"/>
      <c r="AX222" s="86"/>
      <c r="AY222" s="86"/>
      <c r="AZ222" s="86"/>
      <c r="BA222" s="846"/>
      <c r="BB222" s="85"/>
      <c r="BC222" s="86"/>
      <c r="BD222" s="86"/>
      <c r="BE222" s="86"/>
      <c r="BF222" s="644"/>
      <c r="BG222" s="1589">
        <f>SUM(J222:BF222)</f>
        <v>0</v>
      </c>
      <c r="BH222" s="211">
        <f>COUNTA(J222:BF222)</f>
        <v>0</v>
      </c>
      <c r="BI222" s="142"/>
      <c r="BK222" s="86" t="s">
        <v>616</v>
      </c>
      <c r="BL222" s="86" t="s">
        <v>140</v>
      </c>
      <c r="BM222" s="87" t="s">
        <v>531</v>
      </c>
      <c r="BN222" s="846">
        <v>2010</v>
      </c>
    </row>
    <row r="223" spans="3:66" ht="16.5" hidden="1" customHeight="1" thickBot="1" x14ac:dyDescent="0.3">
      <c r="C223" s="970" t="s">
        <v>936</v>
      </c>
      <c r="D223" s="1136">
        <v>3</v>
      </c>
      <c r="E223" s="683" t="s">
        <v>609</v>
      </c>
      <c r="F223" s="471" t="s">
        <v>617</v>
      </c>
      <c r="G223" s="471" t="s">
        <v>114</v>
      </c>
      <c r="H223" s="472" t="s">
        <v>531</v>
      </c>
      <c r="I223" s="557">
        <v>2010</v>
      </c>
      <c r="J223" s="683"/>
      <c r="K223" s="471"/>
      <c r="L223" s="471"/>
      <c r="M223" s="471"/>
      <c r="N223" s="471"/>
      <c r="O223" s="471"/>
      <c r="P223" s="471"/>
      <c r="Q223" s="471"/>
      <c r="R223" s="471"/>
      <c r="S223" s="471"/>
      <c r="T223" s="471"/>
      <c r="U223" s="471"/>
      <c r="V223" s="472"/>
      <c r="W223" s="472"/>
      <c r="X223" s="472"/>
      <c r="Y223" s="472"/>
      <c r="Z223" s="472"/>
      <c r="AA223" s="472"/>
      <c r="AB223" s="472"/>
      <c r="AC223" s="684"/>
      <c r="AD223" s="599"/>
      <c r="AE223" s="471"/>
      <c r="AF223" s="471"/>
      <c r="AG223" s="471"/>
      <c r="AH223" s="471"/>
      <c r="AI223" s="471"/>
      <c r="AJ223" s="471"/>
      <c r="AK223" s="471"/>
      <c r="AL223" s="471"/>
      <c r="AM223" s="471"/>
      <c r="AN223" s="471"/>
      <c r="AO223" s="471"/>
      <c r="AP223" s="471"/>
      <c r="AQ223" s="471"/>
      <c r="AR223" s="471"/>
      <c r="AS223" s="830"/>
      <c r="AT223" s="471"/>
      <c r="AU223" s="471"/>
      <c r="AV223" s="471"/>
      <c r="AW223" s="471"/>
      <c r="AX223" s="471"/>
      <c r="AY223" s="471"/>
      <c r="AZ223" s="471"/>
      <c r="BA223" s="557"/>
      <c r="BB223" s="82"/>
      <c r="BC223" s="83"/>
      <c r="BD223" s="83"/>
      <c r="BE223" s="83"/>
      <c r="BF223" s="739"/>
      <c r="BG223" s="1590">
        <f>SUM(J223:BF223)</f>
        <v>0</v>
      </c>
      <c r="BH223" s="1055">
        <f>COUNTA(J223:BF223)</f>
        <v>0</v>
      </c>
      <c r="BK223" s="471" t="s">
        <v>617</v>
      </c>
      <c r="BL223" s="471" t="s">
        <v>114</v>
      </c>
      <c r="BM223" s="472" t="s">
        <v>531</v>
      </c>
      <c r="BN223" s="557">
        <v>2010</v>
      </c>
    </row>
    <row r="224" spans="3:66" ht="18.75" customHeight="1" thickBot="1" x14ac:dyDescent="0.3">
      <c r="C224" s="970" t="s">
        <v>937</v>
      </c>
      <c r="D224" s="1137">
        <v>4</v>
      </c>
      <c r="E224" s="685" t="s">
        <v>609</v>
      </c>
      <c r="F224" s="133" t="s">
        <v>866</v>
      </c>
      <c r="G224" s="133" t="s">
        <v>867</v>
      </c>
      <c r="H224" s="134" t="s">
        <v>531</v>
      </c>
      <c r="I224" s="558">
        <v>2009</v>
      </c>
      <c r="J224" s="685"/>
      <c r="K224" s="133"/>
      <c r="L224" s="133"/>
      <c r="M224" s="133"/>
      <c r="N224" s="133"/>
      <c r="O224" s="133"/>
      <c r="P224" s="133"/>
      <c r="Q224" s="133"/>
      <c r="R224" s="133"/>
      <c r="S224" s="133"/>
      <c r="T224" s="133"/>
      <c r="U224" s="133"/>
      <c r="V224" s="134"/>
      <c r="W224" s="134"/>
      <c r="X224" s="134"/>
      <c r="Y224" s="134"/>
      <c r="Z224" s="134"/>
      <c r="AA224" s="134"/>
      <c r="AB224" s="134"/>
      <c r="AC224" s="659"/>
      <c r="AD224" s="917"/>
      <c r="AE224" s="133"/>
      <c r="AF224" s="133"/>
      <c r="AG224" s="133"/>
      <c r="AH224" s="133"/>
      <c r="AI224" s="133"/>
      <c r="AJ224" s="133"/>
      <c r="AK224" s="133"/>
      <c r="AL224" s="133"/>
      <c r="AM224" s="133"/>
      <c r="AN224" s="133"/>
      <c r="AO224" s="133"/>
      <c r="AP224" s="133"/>
      <c r="AQ224" s="133"/>
      <c r="AR224" s="133"/>
      <c r="AS224" s="918"/>
      <c r="AT224" s="133"/>
      <c r="AU224" s="133"/>
      <c r="AV224" s="133"/>
      <c r="AW224" s="133"/>
      <c r="AX224" s="133"/>
      <c r="AY224" s="133"/>
      <c r="AZ224" s="133"/>
      <c r="BA224" s="558"/>
      <c r="BB224" s="685"/>
      <c r="BC224" s="133"/>
      <c r="BD224" s="133"/>
      <c r="BE224" s="133"/>
      <c r="BF224" s="659"/>
      <c r="BG224" s="1591">
        <f>SUM(J224:BF224)</f>
        <v>0</v>
      </c>
      <c r="BH224" s="1621">
        <f>COUNTA(J224:BF224)</f>
        <v>0</v>
      </c>
      <c r="BI224" s="1138">
        <f>SUM(BH221:BH224)</f>
        <v>0</v>
      </c>
      <c r="BJ224" s="786">
        <f>SUM(BG221:BG224)</f>
        <v>0</v>
      </c>
      <c r="BK224" s="133" t="s">
        <v>866</v>
      </c>
      <c r="BL224" s="133" t="s">
        <v>867</v>
      </c>
      <c r="BM224" s="134" t="s">
        <v>531</v>
      </c>
      <c r="BN224" s="558">
        <v>2009</v>
      </c>
    </row>
    <row r="225" spans="4:62" ht="19.5" customHeight="1" thickBot="1" x14ac:dyDescent="0.3">
      <c r="E225" s="434" t="s">
        <v>19</v>
      </c>
      <c r="F225" s="434"/>
      <c r="G225" s="442"/>
      <c r="H225" s="443"/>
      <c r="I225" s="443"/>
      <c r="J225" s="645">
        <f>SUM(J5:J224)</f>
        <v>864</v>
      </c>
      <c r="K225" s="90">
        <f>SUM(K5:K224)</f>
        <v>1034</v>
      </c>
      <c r="L225" s="90">
        <f>SUM(L5:L224)</f>
        <v>2378</v>
      </c>
      <c r="M225" s="90">
        <f>SUM(M5:M224)</f>
        <v>2188</v>
      </c>
      <c r="N225" s="90">
        <f>SUM(N5:N224)</f>
        <v>1450</v>
      </c>
      <c r="O225" s="90">
        <f>SUM(O5:O224)</f>
        <v>1370</v>
      </c>
      <c r="P225" s="90">
        <f>SUM(P5:P224)</f>
        <v>0</v>
      </c>
      <c r="Q225" s="90">
        <f>SUM(Q5:Q224)</f>
        <v>0</v>
      </c>
      <c r="R225" s="90">
        <f>SUM(R5:R224)</f>
        <v>0</v>
      </c>
      <c r="S225" s="90">
        <f>SUM(S5:S224)</f>
        <v>0</v>
      </c>
      <c r="T225" s="1139">
        <f>SUM(T5:T224)</f>
        <v>0</v>
      </c>
      <c r="U225" s="1139">
        <f>SUM(U5:U224)</f>
        <v>0</v>
      </c>
      <c r="V225" s="1139">
        <f>SUM(V5:V224)</f>
        <v>0</v>
      </c>
      <c r="W225" s="1139">
        <f>SUM(W5:W224)</f>
        <v>0</v>
      </c>
      <c r="X225" s="1139">
        <f>SUM(X5:X224)</f>
        <v>0</v>
      </c>
      <c r="Y225" s="1139">
        <f>SUM(Y5:Y224)</f>
        <v>0</v>
      </c>
      <c r="Z225" s="1139">
        <f>SUM(Z5:Z224)</f>
        <v>0</v>
      </c>
      <c r="AA225" s="1139">
        <f>SUM(AA5:AA224)</f>
        <v>0</v>
      </c>
      <c r="AB225" s="1139">
        <f>SUM(AB5:AB224)</f>
        <v>0</v>
      </c>
      <c r="AC225" s="1140">
        <f>SUM(AC5:AC224)</f>
        <v>0</v>
      </c>
      <c r="AD225" s="676">
        <f>SUM(AD5:AD224)</f>
        <v>0</v>
      </c>
      <c r="AE225" s="365">
        <f>SUM(AE5:AE224)</f>
        <v>0</v>
      </c>
      <c r="AF225" s="365">
        <f>SUM(AF5:AF224)</f>
        <v>0</v>
      </c>
      <c r="AG225" s="365">
        <f>SUM(AG5:AG224)</f>
        <v>0</v>
      </c>
      <c r="AH225" s="365">
        <f>SUM(AH5:AH224)</f>
        <v>0</v>
      </c>
      <c r="AI225" s="365">
        <f>SUM(AI5:AI224)</f>
        <v>0</v>
      </c>
      <c r="AJ225" s="365">
        <f>SUM(AJ5:AJ224)</f>
        <v>0</v>
      </c>
      <c r="AK225" s="365">
        <f>SUM(AK5:AK224)</f>
        <v>0</v>
      </c>
      <c r="AL225" s="365">
        <f>SUM(AL5:AL224)</f>
        <v>0</v>
      </c>
      <c r="AM225" s="365">
        <f>SUM(AM5:AM224)</f>
        <v>0</v>
      </c>
      <c r="AN225" s="365">
        <f>SUM(AN5:AN224)</f>
        <v>0</v>
      </c>
      <c r="AO225" s="365">
        <f>SUM(AO5:AO224)</f>
        <v>0</v>
      </c>
      <c r="AP225" s="365">
        <f>SUM(AP5:AP224)</f>
        <v>0</v>
      </c>
      <c r="AQ225" s="365">
        <f>SUM(AQ5:AQ224)</f>
        <v>0</v>
      </c>
      <c r="AR225" s="365">
        <f>SUM(AR5:AR224)</f>
        <v>0</v>
      </c>
      <c r="AS225" s="1133">
        <f>SUM(AS5:AS224)</f>
        <v>0</v>
      </c>
      <c r="AT225" s="365">
        <f>SUM(AT5:AT224)</f>
        <v>0</v>
      </c>
      <c r="AU225" s="365">
        <f>SUM(AU5:AU224)</f>
        <v>0</v>
      </c>
      <c r="AV225" s="365">
        <f>SUM(AV5:AV224)</f>
        <v>0</v>
      </c>
      <c r="AW225" s="365">
        <f>SUM(AW5:AW224)</f>
        <v>0</v>
      </c>
      <c r="AX225" s="365">
        <f>SUM(AX5:AX224)</f>
        <v>0</v>
      </c>
      <c r="AY225" s="365">
        <f>SUM(AY5:AY224)</f>
        <v>0</v>
      </c>
      <c r="AZ225" s="365">
        <f>SUM(AZ5:AZ224)</f>
        <v>0</v>
      </c>
      <c r="BA225" s="1141">
        <f>SUM(BA5:BA224)</f>
        <v>0</v>
      </c>
      <c r="BB225" s="676">
        <f>SUM(BB5:BB224)</f>
        <v>260</v>
      </c>
      <c r="BC225" s="365">
        <f>SUM(BC5:BC224)</f>
        <v>290</v>
      </c>
      <c r="BD225" s="365">
        <f>SUM(BD5:BD224)</f>
        <v>250</v>
      </c>
      <c r="BE225" s="365">
        <f>SUM(BE5:BE224)</f>
        <v>270</v>
      </c>
      <c r="BF225" s="910">
        <f>SUM(BF5:BF224)</f>
        <v>0</v>
      </c>
      <c r="BG225" s="1426">
        <f>SUM(BG5:BG224)</f>
        <v>10354</v>
      </c>
      <c r="BH225" s="1142">
        <f>SUM(BH5:BH224)</f>
        <v>233</v>
      </c>
      <c r="BI225" s="348">
        <f>SUM(BI5:BI224)</f>
        <v>233</v>
      </c>
      <c r="BJ225" s="348">
        <f>SUM(BJ5:BJ224)</f>
        <v>10354</v>
      </c>
    </row>
    <row r="226" spans="4:62" ht="30" customHeight="1" thickBot="1" x14ac:dyDescent="0.3">
      <c r="D226" s="431" t="s">
        <v>576</v>
      </c>
      <c r="E226" s="432" t="s">
        <v>577</v>
      </c>
      <c r="F226" s="432"/>
      <c r="G226" s="142" t="s">
        <v>461</v>
      </c>
      <c r="I226" s="142">
        <f>SUM(BB226:BF226)</f>
        <v>107</v>
      </c>
      <c r="J226" s="681">
        <f t="shared" ref="J226:BC226" si="47">SUM(COUNTA(J5:J224))</f>
        <v>16</v>
      </c>
      <c r="K226" s="387">
        <f t="shared" si="47"/>
        <v>23</v>
      </c>
      <c r="L226" s="387">
        <f t="shared" si="47"/>
        <v>36</v>
      </c>
      <c r="M226" s="387">
        <f t="shared" si="47"/>
        <v>27</v>
      </c>
      <c r="N226" s="387">
        <f t="shared" si="47"/>
        <v>12</v>
      </c>
      <c r="O226" s="387">
        <f t="shared" si="47"/>
        <v>11</v>
      </c>
      <c r="P226" s="387">
        <f t="shared" si="47"/>
        <v>0</v>
      </c>
      <c r="Q226" s="387">
        <f t="shared" si="47"/>
        <v>0</v>
      </c>
      <c r="R226" s="387">
        <f t="shared" si="47"/>
        <v>0</v>
      </c>
      <c r="S226" s="387">
        <f t="shared" si="47"/>
        <v>0</v>
      </c>
      <c r="T226" s="387">
        <f t="shared" si="47"/>
        <v>0</v>
      </c>
      <c r="U226" s="387">
        <f t="shared" si="47"/>
        <v>0</v>
      </c>
      <c r="V226" s="387">
        <f t="shared" si="47"/>
        <v>0</v>
      </c>
      <c r="W226" s="387">
        <f t="shared" si="47"/>
        <v>0</v>
      </c>
      <c r="X226" s="387">
        <f t="shared" si="47"/>
        <v>0</v>
      </c>
      <c r="Y226" s="387">
        <f t="shared" si="47"/>
        <v>0</v>
      </c>
      <c r="Z226" s="387">
        <f t="shared" si="47"/>
        <v>0</v>
      </c>
      <c r="AA226" s="387">
        <f t="shared" si="47"/>
        <v>0</v>
      </c>
      <c r="AB226" s="387">
        <f t="shared" si="47"/>
        <v>0</v>
      </c>
      <c r="AC226" s="451">
        <f t="shared" si="47"/>
        <v>0</v>
      </c>
      <c r="AD226" s="688">
        <f t="shared" si="47"/>
        <v>0</v>
      </c>
      <c r="AE226" s="689">
        <f t="shared" si="47"/>
        <v>0</v>
      </c>
      <c r="AF226" s="689">
        <f t="shared" si="47"/>
        <v>0</v>
      </c>
      <c r="AG226" s="689">
        <f t="shared" si="47"/>
        <v>0</v>
      </c>
      <c r="AH226" s="689">
        <f t="shared" si="47"/>
        <v>0</v>
      </c>
      <c r="AI226" s="689">
        <f t="shared" si="47"/>
        <v>0</v>
      </c>
      <c r="AJ226" s="689">
        <f t="shared" si="47"/>
        <v>0</v>
      </c>
      <c r="AK226" s="689">
        <f t="shared" si="47"/>
        <v>0</v>
      </c>
      <c r="AL226" s="689">
        <f t="shared" si="47"/>
        <v>0</v>
      </c>
      <c r="AM226" s="689">
        <f t="shared" si="47"/>
        <v>0</v>
      </c>
      <c r="AN226" s="689">
        <f t="shared" si="47"/>
        <v>0</v>
      </c>
      <c r="AO226" s="689">
        <f t="shared" si="47"/>
        <v>0</v>
      </c>
      <c r="AP226" s="689">
        <f t="shared" si="47"/>
        <v>0</v>
      </c>
      <c r="AQ226" s="689">
        <f t="shared" si="47"/>
        <v>0</v>
      </c>
      <c r="AR226" s="689">
        <f t="shared" si="47"/>
        <v>0</v>
      </c>
      <c r="AS226" s="831">
        <f t="shared" si="47"/>
        <v>0</v>
      </c>
      <c r="AT226" s="689">
        <f t="shared" si="47"/>
        <v>0</v>
      </c>
      <c r="AU226" s="689">
        <f t="shared" si="47"/>
        <v>0</v>
      </c>
      <c r="AV226" s="689">
        <f t="shared" si="47"/>
        <v>0</v>
      </c>
      <c r="AW226" s="689">
        <f t="shared" si="47"/>
        <v>0</v>
      </c>
      <c r="AX226" s="689">
        <f t="shared" si="47"/>
        <v>0</v>
      </c>
      <c r="AY226" s="689">
        <f t="shared" si="47"/>
        <v>0</v>
      </c>
      <c r="AZ226" s="689">
        <f t="shared" si="47"/>
        <v>0</v>
      </c>
      <c r="BA226" s="745">
        <f t="shared" si="47"/>
        <v>0</v>
      </c>
      <c r="BB226" s="688">
        <f t="shared" si="47"/>
        <v>26</v>
      </c>
      <c r="BC226" s="689">
        <f t="shared" si="47"/>
        <v>29</v>
      </c>
      <c r="BD226" s="689">
        <v>25</v>
      </c>
      <c r="BE226" s="689">
        <f>SUM(COUNTA(BE5:BE224))</f>
        <v>27</v>
      </c>
      <c r="BF226" s="690">
        <f>SUM(COUNTA(BF5:BF224))</f>
        <v>0</v>
      </c>
      <c r="BG226" s="174"/>
      <c r="BJ226" s="283">
        <v>1080</v>
      </c>
    </row>
    <row r="227" spans="4:62" ht="39.75" customHeight="1" x14ac:dyDescent="0.25">
      <c r="D227" s="141" t="s">
        <v>531</v>
      </c>
      <c r="E227" s="142" t="s">
        <v>575</v>
      </c>
      <c r="I227" s="142">
        <f>SUM(J226:AC226)</f>
        <v>125</v>
      </c>
      <c r="J227" s="1250" t="s">
        <v>883</v>
      </c>
      <c r="K227" s="874" t="s">
        <v>547</v>
      </c>
      <c r="L227" s="874" t="s">
        <v>884</v>
      </c>
      <c r="M227" s="936" t="s">
        <v>359</v>
      </c>
      <c r="N227" s="1251" t="s">
        <v>355</v>
      </c>
      <c r="O227" s="896" t="s">
        <v>356</v>
      </c>
      <c r="P227" s="1252" t="s">
        <v>883</v>
      </c>
      <c r="Q227" s="874" t="s">
        <v>547</v>
      </c>
      <c r="R227" s="1251" t="s">
        <v>355</v>
      </c>
      <c r="S227" s="896" t="s">
        <v>356</v>
      </c>
      <c r="T227" s="936" t="s">
        <v>359</v>
      </c>
      <c r="U227" s="874" t="s">
        <v>890</v>
      </c>
      <c r="V227" s="1251" t="s">
        <v>355</v>
      </c>
      <c r="W227" s="896" t="s">
        <v>356</v>
      </c>
      <c r="X227" s="1252" t="s">
        <v>883</v>
      </c>
      <c r="Y227" s="874" t="s">
        <v>547</v>
      </c>
      <c r="Z227" s="1252" t="s">
        <v>883</v>
      </c>
      <c r="AA227" s="874" t="s">
        <v>547</v>
      </c>
      <c r="AB227" s="936" t="s">
        <v>359</v>
      </c>
      <c r="AC227" s="876" t="s">
        <v>890</v>
      </c>
      <c r="AD227" s="473"/>
      <c r="AE227" s="491"/>
      <c r="AF227" s="491"/>
      <c r="AG227" s="491"/>
      <c r="AH227" s="491"/>
      <c r="AI227" s="491"/>
      <c r="AJ227" s="473"/>
      <c r="AK227" s="491"/>
      <c r="AL227" s="491"/>
      <c r="AM227" s="491"/>
      <c r="AN227" s="1291"/>
      <c r="AO227" s="434"/>
      <c r="AP227" s="491"/>
      <c r="AQ227" s="1292"/>
      <c r="AR227" s="1292"/>
      <c r="AS227" s="1293"/>
      <c r="AT227" s="1292"/>
      <c r="AU227" s="1292"/>
      <c r="AV227" s="1254"/>
      <c r="AW227" s="1254"/>
      <c r="AX227" s="1254"/>
      <c r="AY227" s="1254"/>
      <c r="AZ227" s="1254"/>
      <c r="BA227" s="1254"/>
      <c r="BB227" s="951" t="s">
        <v>808</v>
      </c>
      <c r="BC227" s="952" t="s">
        <v>808</v>
      </c>
      <c r="BD227" s="952" t="s">
        <v>808</v>
      </c>
      <c r="BE227" s="952" t="s">
        <v>808</v>
      </c>
      <c r="BF227" s="953" t="s">
        <v>808</v>
      </c>
      <c r="BG227" s="515">
        <v>6136</v>
      </c>
      <c r="BJ227" s="283">
        <f>SUM(BJ225:BJ226)</f>
        <v>11434</v>
      </c>
    </row>
    <row r="228" spans="4:62" ht="48.75" customHeight="1" thickBot="1" x14ac:dyDescent="0.3">
      <c r="I228" s="142">
        <f>SUM(I226:I227)</f>
        <v>232</v>
      </c>
      <c r="J228" s="1261" t="s">
        <v>882</v>
      </c>
      <c r="K228" s="963" t="s">
        <v>882</v>
      </c>
      <c r="L228" s="963" t="s">
        <v>885</v>
      </c>
      <c r="M228" s="960" t="s">
        <v>886</v>
      </c>
      <c r="N228" s="1262" t="s">
        <v>952</v>
      </c>
      <c r="O228" s="959" t="s">
        <v>953</v>
      </c>
      <c r="P228" s="1263" t="s">
        <v>887</v>
      </c>
      <c r="Q228" s="963" t="s">
        <v>887</v>
      </c>
      <c r="R228" s="1262" t="s">
        <v>888</v>
      </c>
      <c r="S228" s="959" t="s">
        <v>888</v>
      </c>
      <c r="T228" s="960" t="s">
        <v>889</v>
      </c>
      <c r="U228" s="963" t="s">
        <v>898</v>
      </c>
      <c r="V228" s="1262" t="s">
        <v>891</v>
      </c>
      <c r="W228" s="959" t="s">
        <v>891</v>
      </c>
      <c r="X228" s="1263" t="s">
        <v>892</v>
      </c>
      <c r="Y228" s="963" t="s">
        <v>892</v>
      </c>
      <c r="Z228" s="1263" t="s">
        <v>893</v>
      </c>
      <c r="AA228" s="963" t="s">
        <v>893</v>
      </c>
      <c r="AB228" s="960" t="s">
        <v>894</v>
      </c>
      <c r="AC228" s="1264" t="s">
        <v>895</v>
      </c>
      <c r="AD228" s="1271"/>
      <c r="AE228" s="1270"/>
      <c r="AF228" s="1270"/>
      <c r="AG228" s="1270"/>
      <c r="AH228" s="1270"/>
      <c r="AI228" s="1270"/>
      <c r="AJ228" s="1271"/>
      <c r="AK228" s="1270"/>
      <c r="AL228" s="1270"/>
      <c r="AM228" s="1270"/>
      <c r="AN228" s="1271"/>
      <c r="AO228" s="1270"/>
      <c r="AP228" s="1270"/>
      <c r="AQ228" s="1270"/>
      <c r="AR228" s="1270"/>
      <c r="AS228" s="1271"/>
      <c r="AT228" s="1270"/>
      <c r="AU228" s="1270"/>
      <c r="AV228" s="1270"/>
      <c r="AW228" s="1270"/>
      <c r="AX228" s="1270"/>
      <c r="AY228" s="1270"/>
      <c r="AZ228" s="1270"/>
      <c r="BA228" s="1270"/>
      <c r="BB228" s="961" t="s">
        <v>872</v>
      </c>
      <c r="BC228" s="962" t="s">
        <v>873</v>
      </c>
      <c r="BD228" s="963" t="s">
        <v>874</v>
      </c>
      <c r="BE228" s="963" t="s">
        <v>875</v>
      </c>
      <c r="BF228" s="963" t="s">
        <v>876</v>
      </c>
      <c r="BH228" s="142"/>
    </row>
    <row r="229" spans="4:62" ht="16.5" customHeight="1" x14ac:dyDescent="0.25"/>
    <row r="236" spans="4:62" ht="38.25" customHeight="1" x14ac:dyDescent="0.25"/>
    <row r="237" spans="4:62" x14ac:dyDescent="0.25">
      <c r="L237" s="141"/>
      <c r="M237" s="141"/>
      <c r="N237" s="141"/>
      <c r="O237" s="141"/>
      <c r="P237" s="141"/>
      <c r="R237" s="141"/>
      <c r="S237" s="141"/>
      <c r="T237" s="141"/>
      <c r="U237" s="141"/>
      <c r="V237" s="141"/>
      <c r="W237" s="141"/>
      <c r="X237" s="141"/>
      <c r="Y237" s="141"/>
      <c r="Z237" s="141"/>
      <c r="AA237" s="141"/>
      <c r="AB237" s="141"/>
      <c r="AC237" s="141"/>
      <c r="AD237" s="141"/>
      <c r="AE237" s="141"/>
      <c r="AF237" s="141"/>
    </row>
  </sheetData>
  <sortState xmlns:xlrd2="http://schemas.microsoft.com/office/spreadsheetml/2017/richdata2" ref="E112:BH117">
    <sortCondition descending="1" ref="BG112:BG117"/>
  </sortState>
  <phoneticPr fontId="19" type="noConversion"/>
  <pageMargins left="0.23622047244094491" right="0.23622047244094491" top="0.74803149606299213" bottom="0.74803149606299213" header="0.31496062992125984" footer="0.31496062992125984"/>
  <pageSetup paperSize="9" scale="48" orientation="landscape" r:id="rId1"/>
  <rowBreaks count="3" manualBreakCount="3">
    <brk id="112" max="60" man="1"/>
    <brk id="137" max="16383" man="1"/>
    <brk id="194" max="6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C8FAC-C112-4123-893D-AD11D2ACA213}">
  <dimension ref="A1:BA214"/>
  <sheetViews>
    <sheetView view="pageBreakPreview" zoomScale="60" zoomScaleNormal="85" workbookViewId="0">
      <selection activeCell="A66" sqref="A66:A122"/>
    </sheetView>
  </sheetViews>
  <sheetFormatPr defaultRowHeight="14.25" x14ac:dyDescent="0.2"/>
  <cols>
    <col min="1" max="1" width="5.5703125" style="10" customWidth="1"/>
    <col min="2" max="2" width="15.42578125" style="10" customWidth="1"/>
    <col min="3" max="3" width="14.42578125" style="10" customWidth="1"/>
    <col min="4" max="4" width="10" style="10" customWidth="1"/>
    <col min="5" max="5" width="6.5703125" style="10" customWidth="1"/>
    <col min="6" max="6" width="3.7109375" style="170" customWidth="1"/>
    <col min="7" max="20" width="7.42578125" style="10" customWidth="1"/>
    <col min="21" max="21" width="0.140625" style="10" customWidth="1"/>
    <col min="22" max="23" width="7.42578125" style="10" hidden="1" customWidth="1"/>
    <col min="24" max="24" width="7.42578125" style="170" hidden="1" customWidth="1"/>
    <col min="25" max="25" width="7.42578125" style="10" hidden="1" customWidth="1"/>
    <col min="26" max="26" width="6.5703125" style="10" customWidth="1"/>
    <col min="27" max="27" width="4.42578125" style="10" hidden="1" customWidth="1"/>
    <col min="28" max="28" width="5.42578125" style="10" hidden="1" customWidth="1"/>
    <col min="29" max="29" width="5.5703125" style="10" hidden="1" customWidth="1"/>
    <col min="30" max="30" width="5.42578125" style="10" hidden="1" customWidth="1"/>
    <col min="31" max="31" width="5.85546875" style="10" hidden="1" customWidth="1"/>
    <col min="32" max="32" width="5.5703125" style="10" hidden="1" customWidth="1"/>
    <col min="33" max="34" width="5.42578125" style="10" hidden="1" customWidth="1"/>
    <col min="35" max="35" width="4.85546875" style="10" hidden="1" customWidth="1"/>
    <col min="36" max="36" width="4.7109375" style="10" hidden="1" customWidth="1"/>
    <col min="37" max="38" width="5" style="10" hidden="1" customWidth="1"/>
    <col min="39" max="39" width="4.7109375" style="10" hidden="1" customWidth="1"/>
    <col min="40" max="41" width="4.85546875" style="10" hidden="1" customWidth="1"/>
    <col min="42" max="42" width="5.28515625" style="10" hidden="1" customWidth="1"/>
    <col min="43" max="43" width="4.7109375" style="10" hidden="1" customWidth="1"/>
    <col min="44" max="44" width="5.42578125" style="10" hidden="1" customWidth="1"/>
    <col min="45" max="45" width="5.7109375" style="10" hidden="1" customWidth="1"/>
    <col min="46" max="46" width="6.42578125" style="10" hidden="1" customWidth="1"/>
    <col min="47" max="49" width="6.28515625" style="10" hidden="1" customWidth="1"/>
    <col min="50" max="50" width="0.28515625" style="10" hidden="1" customWidth="1"/>
    <col min="51" max="51" width="6.28515625" style="10" customWidth="1"/>
    <col min="52" max="52" width="7.7109375" style="10" customWidth="1"/>
    <col min="53" max="53" width="7" style="10" customWidth="1"/>
    <col min="54" max="54" width="1.85546875" style="10" customWidth="1"/>
    <col min="55" max="55" width="1" style="10" customWidth="1"/>
    <col min="56" max="16384" width="9.140625" style="10"/>
  </cols>
  <sheetData>
    <row r="1" spans="1:53" ht="18" x14ac:dyDescent="0.25">
      <c r="A1" s="141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4"/>
      <c r="Y1" s="13"/>
      <c r="Z1" s="13"/>
      <c r="AZ1" s="142"/>
      <c r="BA1" s="141"/>
    </row>
    <row r="2" spans="1:53" ht="15.75" thickBot="1" x14ac:dyDescent="0.3">
      <c r="A2" s="2"/>
      <c r="B2" s="1"/>
      <c r="C2" s="1"/>
      <c r="D2" s="1" t="s">
        <v>546</v>
      </c>
      <c r="E2" s="1"/>
      <c r="F2" s="2"/>
      <c r="G2" s="2">
        <v>1</v>
      </c>
      <c r="H2" s="2">
        <v>2</v>
      </c>
      <c r="I2" s="2">
        <v>3</v>
      </c>
      <c r="J2" s="2">
        <v>4</v>
      </c>
      <c r="K2" s="2">
        <v>5</v>
      </c>
      <c r="L2" s="2">
        <v>6</v>
      </c>
      <c r="M2" s="2">
        <v>7</v>
      </c>
      <c r="N2" s="2">
        <v>8</v>
      </c>
      <c r="O2" s="2">
        <v>9</v>
      </c>
      <c r="P2" s="2">
        <v>10</v>
      </c>
      <c r="Q2" s="2">
        <v>11</v>
      </c>
      <c r="R2" s="2">
        <v>12</v>
      </c>
      <c r="S2" s="2">
        <v>13</v>
      </c>
      <c r="T2" s="2">
        <v>14</v>
      </c>
      <c r="U2" s="2">
        <v>15</v>
      </c>
      <c r="V2" s="2">
        <v>16</v>
      </c>
      <c r="W2" s="2">
        <v>17</v>
      </c>
      <c r="X2" s="2">
        <v>18</v>
      </c>
      <c r="Y2" s="2">
        <v>19</v>
      </c>
      <c r="Z2" s="2">
        <v>20</v>
      </c>
      <c r="AA2" s="143">
        <v>21</v>
      </c>
      <c r="AB2" s="143">
        <v>22</v>
      </c>
      <c r="AC2" s="141">
        <v>23</v>
      </c>
      <c r="AD2" s="141">
        <v>24</v>
      </c>
      <c r="AE2" s="141">
        <v>25</v>
      </c>
      <c r="AF2" s="141">
        <v>26</v>
      </c>
      <c r="AG2" s="141">
        <v>27</v>
      </c>
      <c r="AH2" s="141">
        <v>28</v>
      </c>
      <c r="AI2" s="141">
        <v>29</v>
      </c>
      <c r="AJ2" s="141">
        <v>30</v>
      </c>
      <c r="AK2" s="141">
        <v>31</v>
      </c>
      <c r="AL2" s="141">
        <v>32</v>
      </c>
      <c r="AM2" s="141">
        <v>33</v>
      </c>
      <c r="AN2" s="141">
        <v>34</v>
      </c>
      <c r="AO2" s="141">
        <v>35</v>
      </c>
      <c r="AP2" s="141">
        <v>36</v>
      </c>
      <c r="AQ2" s="141">
        <v>37</v>
      </c>
      <c r="AR2" s="141">
        <v>38</v>
      </c>
      <c r="AS2" s="141">
        <v>39</v>
      </c>
      <c r="AT2" s="141">
        <v>40</v>
      </c>
      <c r="AU2" s="141">
        <v>41</v>
      </c>
      <c r="AV2" s="141">
        <v>42</v>
      </c>
      <c r="AW2" s="141">
        <v>43</v>
      </c>
      <c r="AX2" s="141">
        <v>44</v>
      </c>
      <c r="AY2" s="141"/>
      <c r="AZ2" s="142"/>
      <c r="BA2" s="141"/>
    </row>
    <row r="3" spans="1:53" ht="32.25" customHeight="1" thickBot="1" x14ac:dyDescent="0.3">
      <c r="A3" s="21"/>
      <c r="B3" s="536" t="s">
        <v>560</v>
      </c>
      <c r="C3" s="537"/>
      <c r="D3" s="537"/>
      <c r="E3" s="537"/>
      <c r="F3" s="21"/>
      <c r="G3" s="1250" t="s">
        <v>883</v>
      </c>
      <c r="H3" s="874" t="s">
        <v>547</v>
      </c>
      <c r="I3" s="874" t="s">
        <v>884</v>
      </c>
      <c r="J3" s="936" t="s">
        <v>359</v>
      </c>
      <c r="K3" s="1251" t="s">
        <v>355</v>
      </c>
      <c r="L3" s="896" t="s">
        <v>356</v>
      </c>
      <c r="M3" s="1252" t="s">
        <v>883</v>
      </c>
      <c r="N3" s="874" t="s">
        <v>547</v>
      </c>
      <c r="O3" s="1251" t="s">
        <v>355</v>
      </c>
      <c r="P3" s="896" t="s">
        <v>356</v>
      </c>
      <c r="Q3" s="936" t="s">
        <v>359</v>
      </c>
      <c r="R3" s="874" t="s">
        <v>890</v>
      </c>
      <c r="S3" s="1251" t="s">
        <v>355</v>
      </c>
      <c r="T3" s="896" t="s">
        <v>356</v>
      </c>
      <c r="U3" s="1252" t="s">
        <v>883</v>
      </c>
      <c r="V3" s="874" t="s">
        <v>547</v>
      </c>
      <c r="W3" s="1252" t="s">
        <v>883</v>
      </c>
      <c r="X3" s="874" t="s">
        <v>547</v>
      </c>
      <c r="Y3" s="936" t="s">
        <v>359</v>
      </c>
      <c r="Z3" s="876" t="s">
        <v>890</v>
      </c>
      <c r="AA3" s="1213"/>
      <c r="AB3" s="4"/>
      <c r="AC3" s="4"/>
      <c r="AD3" s="4"/>
      <c r="AE3" s="4"/>
      <c r="AF3" s="4"/>
      <c r="AG3" s="1213"/>
      <c r="AH3" s="4"/>
      <c r="AI3" s="4"/>
      <c r="AJ3" s="4"/>
      <c r="AK3" s="1214"/>
      <c r="AL3" s="1215"/>
      <c r="AM3" s="4"/>
      <c r="AN3" s="1216"/>
      <c r="AO3" s="1216"/>
      <c r="AP3" s="1216"/>
      <c r="AQ3" s="1216"/>
      <c r="AR3" s="1216"/>
      <c r="AS3" s="1237"/>
      <c r="AT3" s="1216"/>
      <c r="AU3" s="1216"/>
      <c r="AV3" s="1216"/>
      <c r="AW3" s="1216"/>
      <c r="AX3" s="1216"/>
      <c r="AY3" s="804" t="s">
        <v>808</v>
      </c>
      <c r="AZ3" s="1455"/>
      <c r="BA3" s="21"/>
    </row>
    <row r="4" spans="1:53" ht="81.75" customHeight="1" thickBot="1" x14ac:dyDescent="0.3">
      <c r="A4" s="39" t="s">
        <v>3</v>
      </c>
      <c r="B4" s="38" t="s">
        <v>4</v>
      </c>
      <c r="C4" s="15" t="s">
        <v>41</v>
      </c>
      <c r="D4" s="15" t="s">
        <v>42</v>
      </c>
      <c r="E4" s="48" t="s">
        <v>447</v>
      </c>
      <c r="F4" s="419" t="s">
        <v>554</v>
      </c>
      <c r="G4" s="1261" t="s">
        <v>882</v>
      </c>
      <c r="H4" s="963" t="s">
        <v>882</v>
      </c>
      <c r="I4" s="963" t="s">
        <v>885</v>
      </c>
      <c r="J4" s="960" t="s">
        <v>886</v>
      </c>
      <c r="K4" s="1262" t="s">
        <v>896</v>
      </c>
      <c r="L4" s="959" t="s">
        <v>897</v>
      </c>
      <c r="M4" s="1263" t="s">
        <v>887</v>
      </c>
      <c r="N4" s="963" t="s">
        <v>887</v>
      </c>
      <c r="O4" s="1262" t="s">
        <v>888</v>
      </c>
      <c r="P4" s="959" t="s">
        <v>888</v>
      </c>
      <c r="Q4" s="960" t="s">
        <v>889</v>
      </c>
      <c r="R4" s="963" t="s">
        <v>898</v>
      </c>
      <c r="S4" s="1262" t="s">
        <v>891</v>
      </c>
      <c r="T4" s="959" t="s">
        <v>891</v>
      </c>
      <c r="U4" s="1263" t="s">
        <v>892</v>
      </c>
      <c r="V4" s="963" t="s">
        <v>892</v>
      </c>
      <c r="W4" s="1263" t="s">
        <v>893</v>
      </c>
      <c r="X4" s="963" t="s">
        <v>893</v>
      </c>
      <c r="Y4" s="960" t="s">
        <v>894</v>
      </c>
      <c r="Z4" s="1264" t="s">
        <v>895</v>
      </c>
      <c r="AA4" s="1218"/>
      <c r="AB4" s="1217"/>
      <c r="AC4" s="1217"/>
      <c r="AD4" s="1217"/>
      <c r="AE4" s="1217"/>
      <c r="AF4" s="1217"/>
      <c r="AG4" s="1218"/>
      <c r="AH4" s="1217"/>
      <c r="AI4" s="1217"/>
      <c r="AJ4" s="1217"/>
      <c r="AK4" s="1218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805" t="s">
        <v>813</v>
      </c>
      <c r="AZ4" s="1469" t="s">
        <v>19</v>
      </c>
      <c r="BA4" s="1456" t="s">
        <v>395</v>
      </c>
    </row>
    <row r="5" spans="1:53" s="142" customFormat="1" ht="15.75" x14ac:dyDescent="0.25">
      <c r="A5" s="1767" t="s">
        <v>32</v>
      </c>
      <c r="B5" s="1768" t="s">
        <v>14</v>
      </c>
      <c r="C5" s="1769" t="s">
        <v>122</v>
      </c>
      <c r="D5" s="1769" t="s">
        <v>76</v>
      </c>
      <c r="E5" s="1770">
        <v>2013</v>
      </c>
      <c r="F5" s="1771" t="s">
        <v>531</v>
      </c>
      <c r="G5" s="1772"/>
      <c r="H5" s="1773">
        <v>75</v>
      </c>
      <c r="I5" s="1774">
        <v>85</v>
      </c>
      <c r="J5" s="1774"/>
      <c r="K5" s="1774"/>
      <c r="L5" s="1774">
        <v>200</v>
      </c>
      <c r="M5" s="1774"/>
      <c r="N5" s="1774"/>
      <c r="O5" s="1774"/>
      <c r="P5" s="1774"/>
      <c r="Q5" s="1774"/>
      <c r="R5" s="1774"/>
      <c r="S5" s="1774"/>
      <c r="T5" s="1774"/>
      <c r="U5" s="1774"/>
      <c r="V5" s="1774"/>
      <c r="W5" s="1774"/>
      <c r="X5" s="1774"/>
      <c r="Y5" s="1774"/>
      <c r="Z5" s="1775"/>
      <c r="AA5" s="1773"/>
      <c r="AB5" s="1774"/>
      <c r="AC5" s="1770"/>
      <c r="AD5" s="1776"/>
      <c r="AE5" s="1774"/>
      <c r="AF5" s="1774"/>
      <c r="AG5" s="1774"/>
      <c r="AH5" s="1774"/>
      <c r="AI5" s="1774"/>
      <c r="AJ5" s="1774"/>
      <c r="AK5" s="1774"/>
      <c r="AL5" s="1774"/>
      <c r="AM5" s="1774"/>
      <c r="AN5" s="1774"/>
      <c r="AO5" s="1774"/>
      <c r="AP5" s="1774"/>
      <c r="AQ5" s="1774"/>
      <c r="AR5" s="1774"/>
      <c r="AS5" s="1774"/>
      <c r="AT5" s="1774"/>
      <c r="AU5" s="1774"/>
      <c r="AV5" s="1774"/>
      <c r="AW5" s="1770"/>
      <c r="AX5" s="1775"/>
      <c r="AY5" s="1777"/>
      <c r="AZ5" s="1778">
        <f>SUM(G5:AY5)</f>
        <v>360</v>
      </c>
      <c r="BA5" s="1800">
        <f>COUNTA(G5:AX5)+(AY5/10)</f>
        <v>3</v>
      </c>
    </row>
    <row r="6" spans="1:53" s="142" customFormat="1" ht="15.75" x14ac:dyDescent="0.25">
      <c r="A6" s="1780" t="s">
        <v>33</v>
      </c>
      <c r="B6" s="1781" t="s">
        <v>13</v>
      </c>
      <c r="C6" s="1782" t="s">
        <v>117</v>
      </c>
      <c r="D6" s="1782" t="s">
        <v>118</v>
      </c>
      <c r="E6" s="1783">
        <v>2011</v>
      </c>
      <c r="F6" s="1784" t="s">
        <v>531</v>
      </c>
      <c r="G6" s="1785"/>
      <c r="H6" s="1786"/>
      <c r="I6" s="1787">
        <v>200</v>
      </c>
      <c r="J6" s="1788">
        <v>105</v>
      </c>
      <c r="K6" s="1787"/>
      <c r="L6" s="1787"/>
      <c r="M6" s="1787"/>
      <c r="N6" s="1787"/>
      <c r="O6" s="1787"/>
      <c r="P6" s="1787"/>
      <c r="Q6" s="1787"/>
      <c r="R6" s="1787"/>
      <c r="S6" s="1787"/>
      <c r="T6" s="1787"/>
      <c r="U6" s="1787"/>
      <c r="V6" s="1787"/>
      <c r="W6" s="1787"/>
      <c r="X6" s="1787"/>
      <c r="Y6" s="1787"/>
      <c r="Z6" s="1789"/>
      <c r="AA6" s="1786"/>
      <c r="AB6" s="1787"/>
      <c r="AC6" s="1783"/>
      <c r="AD6" s="1788"/>
      <c r="AE6" s="1787"/>
      <c r="AF6" s="1787"/>
      <c r="AG6" s="1787"/>
      <c r="AH6" s="1787"/>
      <c r="AI6" s="1787"/>
      <c r="AJ6" s="1787"/>
      <c r="AK6" s="1787"/>
      <c r="AL6" s="1787"/>
      <c r="AM6" s="1787"/>
      <c r="AN6" s="1787"/>
      <c r="AO6" s="1787"/>
      <c r="AP6" s="1787"/>
      <c r="AQ6" s="1787"/>
      <c r="AR6" s="1787"/>
      <c r="AS6" s="1787"/>
      <c r="AT6" s="1787"/>
      <c r="AU6" s="1787"/>
      <c r="AV6" s="1787"/>
      <c r="AW6" s="1783"/>
      <c r="AX6" s="1789"/>
      <c r="AY6" s="1790">
        <v>20</v>
      </c>
      <c r="AZ6" s="1791">
        <f>SUM(G6:AY6)</f>
        <v>325</v>
      </c>
      <c r="BA6" s="1779">
        <f>COUNTA(G6:AX6)+(AY6/10)</f>
        <v>4</v>
      </c>
    </row>
    <row r="7" spans="1:53" s="142" customFormat="1" ht="15.75" x14ac:dyDescent="0.25">
      <c r="A7" s="1780" t="s">
        <v>34</v>
      </c>
      <c r="B7" s="1781" t="s">
        <v>13</v>
      </c>
      <c r="C7" s="1782" t="s">
        <v>549</v>
      </c>
      <c r="D7" s="1782" t="s">
        <v>74</v>
      </c>
      <c r="E7" s="1783">
        <v>2015</v>
      </c>
      <c r="F7" s="1784" t="s">
        <v>531</v>
      </c>
      <c r="G7" s="1792"/>
      <c r="H7" s="1793"/>
      <c r="I7" s="1787">
        <v>39</v>
      </c>
      <c r="J7" s="1794"/>
      <c r="K7" s="1787">
        <v>200</v>
      </c>
      <c r="L7" s="1795"/>
      <c r="M7" s="1787"/>
      <c r="N7" s="1795"/>
      <c r="O7" s="1787"/>
      <c r="P7" s="1795"/>
      <c r="Q7" s="1795"/>
      <c r="R7" s="1787"/>
      <c r="S7" s="1795"/>
      <c r="T7" s="1795"/>
      <c r="U7" s="1787"/>
      <c r="V7" s="1787"/>
      <c r="W7" s="1787"/>
      <c r="X7" s="1787"/>
      <c r="Y7" s="1787"/>
      <c r="Z7" s="1789"/>
      <c r="AA7" s="1786"/>
      <c r="AB7" s="1787"/>
      <c r="AC7" s="1783"/>
      <c r="AD7" s="1787"/>
      <c r="AE7" s="1787"/>
      <c r="AF7" s="1787"/>
      <c r="AG7" s="1787"/>
      <c r="AH7" s="1787"/>
      <c r="AI7" s="1787"/>
      <c r="AJ7" s="1787"/>
      <c r="AK7" s="1787"/>
      <c r="AL7" s="1787"/>
      <c r="AM7" s="1787"/>
      <c r="AN7" s="1787"/>
      <c r="AO7" s="1787"/>
      <c r="AP7" s="1787"/>
      <c r="AQ7" s="1787"/>
      <c r="AR7" s="1787"/>
      <c r="AS7" s="1787"/>
      <c r="AT7" s="1787"/>
      <c r="AU7" s="1787"/>
      <c r="AV7" s="1787"/>
      <c r="AW7" s="1783"/>
      <c r="AX7" s="1789"/>
      <c r="AY7" s="1790">
        <v>20</v>
      </c>
      <c r="AZ7" s="1791">
        <f>SUM(G7:AY7)</f>
        <v>259</v>
      </c>
      <c r="BA7" s="1779">
        <f>COUNTA(G7:AX7)+(AY7/10)</f>
        <v>4</v>
      </c>
    </row>
    <row r="8" spans="1:53" s="142" customFormat="1" ht="15.75" x14ac:dyDescent="0.25">
      <c r="A8" s="254" t="s">
        <v>35</v>
      </c>
      <c r="B8" s="236" t="s">
        <v>72</v>
      </c>
      <c r="C8" s="41" t="s">
        <v>771</v>
      </c>
      <c r="D8" s="41" t="s">
        <v>82</v>
      </c>
      <c r="E8" s="384">
        <v>2016</v>
      </c>
      <c r="F8" s="1324" t="s">
        <v>532</v>
      </c>
      <c r="G8" s="518">
        <v>75</v>
      </c>
      <c r="H8" s="388"/>
      <c r="I8" s="120"/>
      <c r="J8" s="118"/>
      <c r="K8" s="120">
        <v>150</v>
      </c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239"/>
      <c r="AA8" s="388"/>
      <c r="AB8" s="120"/>
      <c r="AC8" s="384"/>
      <c r="AD8" s="118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384"/>
      <c r="AX8" s="239"/>
      <c r="AY8" s="741">
        <v>30</v>
      </c>
      <c r="AZ8" s="428">
        <f>SUM(G8:AY8)</f>
        <v>255</v>
      </c>
      <c r="BA8" s="390">
        <f>COUNTA(G8:AX8)+(AY8/10)</f>
        <v>5</v>
      </c>
    </row>
    <row r="9" spans="1:53" s="142" customFormat="1" ht="15.75" x14ac:dyDescent="0.25">
      <c r="A9" s="254" t="s">
        <v>36</v>
      </c>
      <c r="B9" s="236" t="s">
        <v>13</v>
      </c>
      <c r="C9" s="41" t="s">
        <v>428</v>
      </c>
      <c r="D9" s="41" t="s">
        <v>429</v>
      </c>
      <c r="E9" s="384">
        <v>2012</v>
      </c>
      <c r="F9" s="413" t="s">
        <v>531</v>
      </c>
      <c r="G9" s="518"/>
      <c r="H9" s="388">
        <v>50</v>
      </c>
      <c r="I9" s="120">
        <v>100</v>
      </c>
      <c r="J9" s="120">
        <v>60</v>
      </c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239"/>
      <c r="AA9" s="388"/>
      <c r="AB9" s="120"/>
      <c r="AC9" s="384"/>
      <c r="AD9" s="118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384"/>
      <c r="AX9" s="239"/>
      <c r="AY9" s="741">
        <v>30</v>
      </c>
      <c r="AZ9" s="428">
        <f>SUM(G9:AY9)</f>
        <v>240</v>
      </c>
      <c r="BA9" s="390">
        <f>COUNTA(G9:AX9)+(AY9/10)</f>
        <v>6</v>
      </c>
    </row>
    <row r="10" spans="1:53" s="142" customFormat="1" ht="15.75" x14ac:dyDescent="0.25">
      <c r="A10" s="254" t="s">
        <v>37</v>
      </c>
      <c r="B10" s="236" t="s">
        <v>13</v>
      </c>
      <c r="C10" s="41" t="s">
        <v>398</v>
      </c>
      <c r="D10" s="41" t="s">
        <v>83</v>
      </c>
      <c r="E10" s="384">
        <v>2015</v>
      </c>
      <c r="F10" s="413" t="s">
        <v>531</v>
      </c>
      <c r="G10" s="518">
        <v>68</v>
      </c>
      <c r="H10" s="388"/>
      <c r="I10" s="120"/>
      <c r="J10" s="118"/>
      <c r="K10" s="120">
        <v>135</v>
      </c>
      <c r="L10" s="120"/>
      <c r="M10" s="120"/>
      <c r="N10" s="120"/>
      <c r="O10" s="120"/>
      <c r="P10" s="120"/>
      <c r="Q10" s="120"/>
      <c r="R10" s="120"/>
      <c r="S10" s="121"/>
      <c r="T10" s="121"/>
      <c r="U10" s="120"/>
      <c r="V10" s="120"/>
      <c r="W10" s="120"/>
      <c r="X10" s="120"/>
      <c r="Y10" s="120"/>
      <c r="Z10" s="239"/>
      <c r="AA10" s="388"/>
      <c r="AB10" s="120"/>
      <c r="AC10" s="384"/>
      <c r="AD10" s="118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384"/>
      <c r="AX10" s="239"/>
      <c r="AY10" s="741">
        <v>30</v>
      </c>
      <c r="AZ10" s="428">
        <f>SUM(G10:AY10)</f>
        <v>233</v>
      </c>
      <c r="BA10" s="390">
        <f>COUNTA(G10:AX10)+(AY10/10)</f>
        <v>5</v>
      </c>
    </row>
    <row r="11" spans="1:53" ht="15.75" x14ac:dyDescent="0.25">
      <c r="A11" s="254" t="s">
        <v>39</v>
      </c>
      <c r="B11" s="236" t="s">
        <v>10</v>
      </c>
      <c r="C11" s="41" t="s">
        <v>92</v>
      </c>
      <c r="D11" s="41" t="s">
        <v>93</v>
      </c>
      <c r="E11" s="384">
        <v>2011</v>
      </c>
      <c r="F11" s="413" t="s">
        <v>531</v>
      </c>
      <c r="G11" s="518"/>
      <c r="H11" s="388"/>
      <c r="I11" s="120">
        <v>135</v>
      </c>
      <c r="J11" s="118">
        <v>95</v>
      </c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239"/>
      <c r="AA11" s="388"/>
      <c r="AB11" s="120"/>
      <c r="AC11" s="384"/>
      <c r="AD11" s="118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384"/>
      <c r="AX11" s="239"/>
      <c r="AY11" s="741"/>
      <c r="AZ11" s="428">
        <f>SUM(G11:AY11)</f>
        <v>230</v>
      </c>
      <c r="BA11" s="390">
        <f>COUNTA(G11:AX11)+(AY11/10)</f>
        <v>2</v>
      </c>
    </row>
    <row r="12" spans="1:53" ht="15.75" x14ac:dyDescent="0.25">
      <c r="A12" s="254" t="s">
        <v>40</v>
      </c>
      <c r="B12" s="235" t="s">
        <v>11</v>
      </c>
      <c r="C12" s="122" t="s">
        <v>444</v>
      </c>
      <c r="D12" s="122" t="s">
        <v>445</v>
      </c>
      <c r="E12" s="385">
        <v>2012</v>
      </c>
      <c r="F12" s="390" t="s">
        <v>531</v>
      </c>
      <c r="G12" s="519"/>
      <c r="H12" s="408"/>
      <c r="I12" s="121">
        <v>115</v>
      </c>
      <c r="J12" s="121">
        <v>75</v>
      </c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  <c r="V12" s="121"/>
      <c r="W12" s="121"/>
      <c r="X12" s="121"/>
      <c r="Y12" s="121"/>
      <c r="Z12" s="240"/>
      <c r="AA12" s="408"/>
      <c r="AB12" s="121"/>
      <c r="AC12" s="385"/>
      <c r="AD12" s="119"/>
      <c r="AE12" s="121"/>
      <c r="AF12" s="121"/>
      <c r="AG12" s="121"/>
      <c r="AH12" s="121"/>
      <c r="AI12" s="121"/>
      <c r="AJ12" s="121"/>
      <c r="AK12" s="121"/>
      <c r="AL12" s="121"/>
      <c r="AM12" s="121"/>
      <c r="AN12" s="121"/>
      <c r="AO12" s="121"/>
      <c r="AP12" s="121"/>
      <c r="AQ12" s="121"/>
      <c r="AR12" s="121"/>
      <c r="AS12" s="121"/>
      <c r="AT12" s="121"/>
      <c r="AU12" s="121"/>
      <c r="AV12" s="121"/>
      <c r="AW12" s="385"/>
      <c r="AX12" s="240"/>
      <c r="AY12" s="124">
        <v>30</v>
      </c>
      <c r="AZ12" s="428">
        <f>SUM(G12:AY12)</f>
        <v>220</v>
      </c>
      <c r="BA12" s="390">
        <f>COUNTA(G12:AX12)+(AY12/10)</f>
        <v>5</v>
      </c>
    </row>
    <row r="13" spans="1:53" ht="15.75" x14ac:dyDescent="0.25">
      <c r="A13" s="254" t="s">
        <v>43</v>
      </c>
      <c r="B13" s="236" t="s">
        <v>13</v>
      </c>
      <c r="C13" s="41" t="s">
        <v>119</v>
      </c>
      <c r="D13" s="41" t="s">
        <v>189</v>
      </c>
      <c r="E13" s="384">
        <v>2015</v>
      </c>
      <c r="F13" s="413" t="s">
        <v>531</v>
      </c>
      <c r="G13" s="518"/>
      <c r="H13" s="388"/>
      <c r="I13" s="120">
        <v>20</v>
      </c>
      <c r="J13" s="118"/>
      <c r="K13" s="120">
        <v>170</v>
      </c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239"/>
      <c r="AA13" s="388"/>
      <c r="AB13" s="120"/>
      <c r="AC13" s="384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384"/>
      <c r="AX13" s="239"/>
      <c r="AY13" s="741">
        <v>30</v>
      </c>
      <c r="AZ13" s="428">
        <f>SUM(G13:AY13)</f>
        <v>220</v>
      </c>
      <c r="BA13" s="390">
        <f>COUNTA(G13:AX13)+(AY13/10)</f>
        <v>5</v>
      </c>
    </row>
    <row r="14" spans="1:53" ht="15.75" x14ac:dyDescent="0.25">
      <c r="A14" s="254" t="s">
        <v>44</v>
      </c>
      <c r="B14" s="236" t="s">
        <v>24</v>
      </c>
      <c r="C14" s="41" t="s">
        <v>374</v>
      </c>
      <c r="D14" s="41" t="s">
        <v>130</v>
      </c>
      <c r="E14" s="384">
        <v>2010</v>
      </c>
      <c r="F14" s="413" t="s">
        <v>531</v>
      </c>
      <c r="G14" s="518"/>
      <c r="H14" s="388"/>
      <c r="I14" s="120"/>
      <c r="J14" s="118">
        <v>170</v>
      </c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239"/>
      <c r="AA14" s="388"/>
      <c r="AB14" s="120"/>
      <c r="AC14" s="384"/>
      <c r="AD14" s="118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384"/>
      <c r="AX14" s="239"/>
      <c r="AY14" s="741">
        <v>40</v>
      </c>
      <c r="AZ14" s="428">
        <f>SUM(G14:AY14)</f>
        <v>210</v>
      </c>
      <c r="BA14" s="390">
        <f>COUNTA(G14:AX14)+(AY14/10)</f>
        <v>5</v>
      </c>
    </row>
    <row r="15" spans="1:53" ht="15.75" x14ac:dyDescent="0.25">
      <c r="A15" s="254" t="s">
        <v>45</v>
      </c>
      <c r="B15" s="236" t="s">
        <v>6</v>
      </c>
      <c r="C15" s="41" t="s">
        <v>618</v>
      </c>
      <c r="D15" s="41" t="s">
        <v>79</v>
      </c>
      <c r="E15" s="384">
        <v>2013</v>
      </c>
      <c r="F15" s="429" t="s">
        <v>532</v>
      </c>
      <c r="G15" s="518">
        <v>85</v>
      </c>
      <c r="H15" s="388"/>
      <c r="I15" s="120"/>
      <c r="J15" s="118"/>
      <c r="K15" s="120"/>
      <c r="L15" s="120">
        <v>125</v>
      </c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239"/>
      <c r="AA15" s="388"/>
      <c r="AB15" s="120"/>
      <c r="AC15" s="384"/>
      <c r="AD15" s="118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384"/>
      <c r="AX15" s="239"/>
      <c r="AY15" s="741"/>
      <c r="AZ15" s="428">
        <f>SUM(G15:AY15)</f>
        <v>210</v>
      </c>
      <c r="BA15" s="390">
        <f>COUNTA(G15:AX15)+(AY15/10)</f>
        <v>2</v>
      </c>
    </row>
    <row r="16" spans="1:53" ht="15.75" x14ac:dyDescent="0.25">
      <c r="A16" s="254" t="s">
        <v>46</v>
      </c>
      <c r="B16" s="236" t="s">
        <v>24</v>
      </c>
      <c r="C16" s="41" t="s">
        <v>156</v>
      </c>
      <c r="D16" s="41" t="s">
        <v>116</v>
      </c>
      <c r="E16" s="384">
        <v>2013</v>
      </c>
      <c r="F16" s="413" t="s">
        <v>531</v>
      </c>
      <c r="G16" s="518"/>
      <c r="H16" s="388">
        <v>27</v>
      </c>
      <c r="I16" s="120">
        <v>22</v>
      </c>
      <c r="J16" s="118"/>
      <c r="K16" s="120"/>
      <c r="L16" s="120">
        <v>150</v>
      </c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239"/>
      <c r="AA16" s="388"/>
      <c r="AB16" s="120"/>
      <c r="AC16" s="384"/>
      <c r="AD16" s="118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384"/>
      <c r="AX16" s="239"/>
      <c r="AY16" s="741">
        <v>10</v>
      </c>
      <c r="AZ16" s="428">
        <f>SUM(G16:AY16)</f>
        <v>209</v>
      </c>
      <c r="BA16" s="390">
        <f>COUNTA(G16:AX16)+(AY16/10)</f>
        <v>4</v>
      </c>
    </row>
    <row r="17" spans="1:53" ht="15.75" x14ac:dyDescent="0.25">
      <c r="A17" s="254" t="s">
        <v>47</v>
      </c>
      <c r="B17" s="236" t="s">
        <v>13</v>
      </c>
      <c r="C17" s="41" t="s">
        <v>552</v>
      </c>
      <c r="D17" s="41" t="s">
        <v>71</v>
      </c>
      <c r="E17" s="384">
        <v>2016</v>
      </c>
      <c r="F17" s="413" t="s">
        <v>531</v>
      </c>
      <c r="G17" s="518">
        <v>58</v>
      </c>
      <c r="H17" s="388"/>
      <c r="I17" s="120">
        <v>36</v>
      </c>
      <c r="J17" s="118"/>
      <c r="K17" s="120">
        <v>115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239"/>
      <c r="AA17" s="388"/>
      <c r="AB17" s="120"/>
      <c r="AC17" s="384"/>
      <c r="AD17" s="118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384"/>
      <c r="AX17" s="239"/>
      <c r="AY17" s="741"/>
      <c r="AZ17" s="428">
        <f>SUM(G17:AY17)</f>
        <v>209</v>
      </c>
      <c r="BA17" s="390">
        <f>COUNTA(G17:AX17)+(AY17/10)</f>
        <v>3</v>
      </c>
    </row>
    <row r="18" spans="1:53" ht="15.75" x14ac:dyDescent="0.25">
      <c r="A18" s="254" t="s">
        <v>48</v>
      </c>
      <c r="B18" s="236" t="s">
        <v>11</v>
      </c>
      <c r="C18" s="41" t="s">
        <v>168</v>
      </c>
      <c r="D18" s="41" t="s">
        <v>84</v>
      </c>
      <c r="E18" s="384">
        <v>2012</v>
      </c>
      <c r="F18" s="413" t="s">
        <v>531</v>
      </c>
      <c r="G18" s="518"/>
      <c r="H18" s="388"/>
      <c r="I18" s="120">
        <v>75</v>
      </c>
      <c r="J18" s="120">
        <v>100</v>
      </c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239"/>
      <c r="AA18" s="388"/>
      <c r="AB18" s="120"/>
      <c r="AC18" s="384"/>
      <c r="AD18" s="118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384"/>
      <c r="AX18" s="239"/>
      <c r="AY18" s="741">
        <v>30</v>
      </c>
      <c r="AZ18" s="428">
        <f>SUM(G18:AY18)</f>
        <v>205</v>
      </c>
      <c r="BA18" s="390">
        <f>COUNTA(G18:AX18)+(AY18/10)</f>
        <v>5</v>
      </c>
    </row>
    <row r="19" spans="1:53" ht="15.75" x14ac:dyDescent="0.25">
      <c r="A19" s="254" t="s">
        <v>49</v>
      </c>
      <c r="B19" s="236" t="s">
        <v>24</v>
      </c>
      <c r="C19" s="41" t="s">
        <v>156</v>
      </c>
      <c r="D19" s="41" t="s">
        <v>91</v>
      </c>
      <c r="E19" s="384">
        <v>2007</v>
      </c>
      <c r="F19" s="417" t="s">
        <v>531</v>
      </c>
      <c r="G19" s="518"/>
      <c r="H19" s="408"/>
      <c r="I19" s="120"/>
      <c r="J19" s="118">
        <v>200</v>
      </c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39"/>
      <c r="AA19" s="388"/>
      <c r="AB19" s="120"/>
      <c r="AC19" s="384"/>
      <c r="AD19" s="118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384"/>
      <c r="AX19" s="239"/>
      <c r="AY19" s="741"/>
      <c r="AZ19" s="428">
        <f>SUM(G19:AY19)</f>
        <v>200</v>
      </c>
      <c r="BA19" s="390">
        <f>COUNTA(G19:AX19)+(AY19/10)</f>
        <v>1</v>
      </c>
    </row>
    <row r="20" spans="1:53" ht="15.75" x14ac:dyDescent="0.25">
      <c r="A20" s="254" t="s">
        <v>50</v>
      </c>
      <c r="B20" s="236" t="s">
        <v>708</v>
      </c>
      <c r="C20" s="41" t="s">
        <v>503</v>
      </c>
      <c r="D20" s="41" t="s">
        <v>74</v>
      </c>
      <c r="E20" s="384">
        <v>2011</v>
      </c>
      <c r="F20" s="413" t="s">
        <v>531</v>
      </c>
      <c r="G20" s="518"/>
      <c r="H20" s="388">
        <v>85</v>
      </c>
      <c r="I20" s="120">
        <v>105</v>
      </c>
      <c r="J20" s="118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239"/>
      <c r="AA20" s="388"/>
      <c r="AB20" s="120"/>
      <c r="AC20" s="384"/>
      <c r="AD20" s="118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384"/>
      <c r="AX20" s="239"/>
      <c r="AY20" s="741">
        <v>10</v>
      </c>
      <c r="AZ20" s="428">
        <f>SUM(G20:AY20)</f>
        <v>200</v>
      </c>
      <c r="BA20" s="390">
        <f>COUNTA(G20:AX20)+(AY20/10)</f>
        <v>3</v>
      </c>
    </row>
    <row r="21" spans="1:53" ht="15.75" x14ac:dyDescent="0.25">
      <c r="A21" s="254" t="s">
        <v>51</v>
      </c>
      <c r="B21" s="236" t="s">
        <v>7</v>
      </c>
      <c r="C21" s="41" t="s">
        <v>147</v>
      </c>
      <c r="D21" s="41" t="s">
        <v>91</v>
      </c>
      <c r="E21" s="384">
        <v>2015</v>
      </c>
      <c r="F21" s="390" t="s">
        <v>531</v>
      </c>
      <c r="G21" s="518">
        <v>50</v>
      </c>
      <c r="H21" s="388"/>
      <c r="I21" s="120"/>
      <c r="J21" s="118"/>
      <c r="K21" s="120">
        <v>125</v>
      </c>
      <c r="L21" s="120"/>
      <c r="M21" s="121"/>
      <c r="N21" s="121"/>
      <c r="O21" s="120"/>
      <c r="P21" s="120"/>
      <c r="Q21" s="120"/>
      <c r="R21" s="120"/>
      <c r="S21" s="121"/>
      <c r="T21" s="121"/>
      <c r="U21" s="120"/>
      <c r="V21" s="120"/>
      <c r="W21" s="120"/>
      <c r="X21" s="120"/>
      <c r="Y21" s="120"/>
      <c r="Z21" s="239"/>
      <c r="AA21" s="388"/>
      <c r="AB21" s="120"/>
      <c r="AC21" s="384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384"/>
      <c r="AX21" s="239"/>
      <c r="AY21" s="741">
        <v>20</v>
      </c>
      <c r="AZ21" s="428">
        <f>SUM(G21:AY21)</f>
        <v>195</v>
      </c>
      <c r="BA21" s="390">
        <f>COUNTA(G21:AX21)+(AY21/10)</f>
        <v>4</v>
      </c>
    </row>
    <row r="22" spans="1:53" ht="15.75" x14ac:dyDescent="0.25">
      <c r="A22" s="254" t="s">
        <v>52</v>
      </c>
      <c r="B22" s="236" t="s">
        <v>491</v>
      </c>
      <c r="C22" s="41" t="s">
        <v>492</v>
      </c>
      <c r="D22" s="41" t="s">
        <v>141</v>
      </c>
      <c r="E22" s="384">
        <v>2015</v>
      </c>
      <c r="F22" s="413" t="s">
        <v>531</v>
      </c>
      <c r="G22" s="518"/>
      <c r="H22" s="388">
        <v>100</v>
      </c>
      <c r="I22" s="120">
        <v>90</v>
      </c>
      <c r="J22" s="118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239"/>
      <c r="AA22" s="388"/>
      <c r="AB22" s="120"/>
      <c r="AC22" s="384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384"/>
      <c r="AX22" s="239"/>
      <c r="AY22" s="741"/>
      <c r="AZ22" s="428">
        <f>SUM(G22:AY22)</f>
        <v>190</v>
      </c>
      <c r="BA22" s="390">
        <f>COUNTA(G22:AX22)+(AY22/10)</f>
        <v>2</v>
      </c>
    </row>
    <row r="23" spans="1:53" ht="15.75" x14ac:dyDescent="0.25">
      <c r="A23" s="254" t="s">
        <v>53</v>
      </c>
      <c r="B23" s="236" t="s">
        <v>708</v>
      </c>
      <c r="C23" s="41" t="s">
        <v>484</v>
      </c>
      <c r="D23" s="41" t="s">
        <v>83</v>
      </c>
      <c r="E23" s="384">
        <v>2014</v>
      </c>
      <c r="F23" s="413" t="s">
        <v>531</v>
      </c>
      <c r="G23" s="236"/>
      <c r="H23" s="414"/>
      <c r="I23" s="120">
        <v>54</v>
      </c>
      <c r="J23" s="119"/>
      <c r="K23" s="120"/>
      <c r="L23" s="120">
        <v>135</v>
      </c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239"/>
      <c r="AA23" s="388"/>
      <c r="AB23" s="120"/>
      <c r="AC23" s="384"/>
      <c r="AD23" s="118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384"/>
      <c r="AX23" s="239"/>
      <c r="AY23" s="741"/>
      <c r="AZ23" s="428">
        <f>SUM(G23:AY23)</f>
        <v>189</v>
      </c>
      <c r="BA23" s="390">
        <f>COUNTA(G23:AX23)+(AY23/10)</f>
        <v>2</v>
      </c>
    </row>
    <row r="24" spans="1:53" ht="15.75" x14ac:dyDescent="0.25">
      <c r="A24" s="254" t="s">
        <v>54</v>
      </c>
      <c r="B24" s="235" t="s">
        <v>7</v>
      </c>
      <c r="C24" s="122" t="s">
        <v>69</v>
      </c>
      <c r="D24" s="122" t="s">
        <v>70</v>
      </c>
      <c r="E24" s="385">
        <v>2012</v>
      </c>
      <c r="F24" s="390" t="s">
        <v>531</v>
      </c>
      <c r="G24" s="519"/>
      <c r="H24" s="408"/>
      <c r="I24" s="121">
        <v>95</v>
      </c>
      <c r="J24" s="119">
        <v>80</v>
      </c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240"/>
      <c r="AA24" s="408"/>
      <c r="AB24" s="121"/>
      <c r="AC24" s="385"/>
      <c r="AD24" s="119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1"/>
      <c r="AS24" s="120"/>
      <c r="AT24" s="120"/>
      <c r="AU24" s="121"/>
      <c r="AV24" s="120"/>
      <c r="AW24" s="384"/>
      <c r="AX24" s="239"/>
      <c r="AY24" s="741">
        <v>10</v>
      </c>
      <c r="AZ24" s="428">
        <f>SUM(G24:AY24)</f>
        <v>185</v>
      </c>
      <c r="BA24" s="390">
        <f>COUNTA(G24:AX24)+(AY24/10)</f>
        <v>3</v>
      </c>
    </row>
    <row r="25" spans="1:53" ht="15.75" x14ac:dyDescent="0.25">
      <c r="A25" s="254" t="s">
        <v>55</v>
      </c>
      <c r="B25" s="236" t="s">
        <v>13</v>
      </c>
      <c r="C25" s="41" t="s">
        <v>95</v>
      </c>
      <c r="D25" s="41" t="s">
        <v>96</v>
      </c>
      <c r="E25" s="384">
        <v>2011</v>
      </c>
      <c r="F25" s="413" t="s">
        <v>531</v>
      </c>
      <c r="G25" s="518"/>
      <c r="H25" s="388">
        <v>68</v>
      </c>
      <c r="I25" s="120">
        <v>57</v>
      </c>
      <c r="J25" s="118">
        <v>57</v>
      </c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239"/>
      <c r="AA25" s="388"/>
      <c r="AB25" s="120"/>
      <c r="AC25" s="384"/>
      <c r="AD25" s="118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384"/>
      <c r="AX25" s="239"/>
      <c r="AY25" s="741"/>
      <c r="AZ25" s="428">
        <f>SUM(G25:AY25)</f>
        <v>182</v>
      </c>
      <c r="BA25" s="390">
        <f>COUNTA(G25:AX25)+(AY25/10)</f>
        <v>3</v>
      </c>
    </row>
    <row r="26" spans="1:53" ht="15.75" x14ac:dyDescent="0.25">
      <c r="A26" s="254" t="s">
        <v>56</v>
      </c>
      <c r="B26" s="236" t="s">
        <v>24</v>
      </c>
      <c r="C26" s="41" t="s">
        <v>581</v>
      </c>
      <c r="D26" s="41" t="s">
        <v>153</v>
      </c>
      <c r="E26" s="384">
        <v>2013</v>
      </c>
      <c r="F26" s="413" t="s">
        <v>531</v>
      </c>
      <c r="G26" s="518"/>
      <c r="H26" s="408"/>
      <c r="I26" s="120"/>
      <c r="J26" s="118"/>
      <c r="K26" s="120"/>
      <c r="L26" s="120">
        <v>170</v>
      </c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239"/>
      <c r="AA26" s="388"/>
      <c r="AB26" s="120"/>
      <c r="AC26" s="384"/>
      <c r="AD26" s="118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384"/>
      <c r="AX26" s="239"/>
      <c r="AY26" s="741"/>
      <c r="AZ26" s="428">
        <f>SUM(G26:AY26)</f>
        <v>170</v>
      </c>
      <c r="BA26" s="390">
        <f>COUNTA(G26:AX26)+(AY26/10)</f>
        <v>1</v>
      </c>
    </row>
    <row r="27" spans="1:53" ht="15.75" x14ac:dyDescent="0.25">
      <c r="A27" s="254" t="s">
        <v>57</v>
      </c>
      <c r="B27" s="236" t="s">
        <v>14</v>
      </c>
      <c r="C27" s="41" t="s">
        <v>122</v>
      </c>
      <c r="D27" s="41" t="s">
        <v>96</v>
      </c>
      <c r="E27" s="384">
        <v>2011</v>
      </c>
      <c r="F27" s="413" t="s">
        <v>531</v>
      </c>
      <c r="G27" s="518"/>
      <c r="H27" s="388"/>
      <c r="I27" s="120">
        <v>170</v>
      </c>
      <c r="J27" s="118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239"/>
      <c r="AA27" s="388"/>
      <c r="AB27" s="120"/>
      <c r="AC27" s="384"/>
      <c r="AD27" s="118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384"/>
      <c r="AX27" s="239"/>
      <c r="AY27" s="741"/>
      <c r="AZ27" s="428">
        <f>SUM(G27:AY27)</f>
        <v>170</v>
      </c>
      <c r="BA27" s="390">
        <f>COUNTA(G27:AX27)+(AY27/10)</f>
        <v>1</v>
      </c>
    </row>
    <row r="28" spans="1:53" ht="15.75" x14ac:dyDescent="0.25">
      <c r="A28" s="254" t="s">
        <v>58</v>
      </c>
      <c r="B28" s="235" t="s">
        <v>385</v>
      </c>
      <c r="C28" s="122" t="s">
        <v>836</v>
      </c>
      <c r="D28" s="122" t="s">
        <v>445</v>
      </c>
      <c r="E28" s="385">
        <v>2015</v>
      </c>
      <c r="F28" s="457" t="s">
        <v>532</v>
      </c>
      <c r="G28" s="519">
        <v>43</v>
      </c>
      <c r="H28" s="408"/>
      <c r="I28" s="121"/>
      <c r="J28" s="119"/>
      <c r="K28" s="121">
        <v>95</v>
      </c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240"/>
      <c r="AA28" s="408"/>
      <c r="AB28" s="121"/>
      <c r="AC28" s="385"/>
      <c r="AD28" s="119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385"/>
      <c r="AX28" s="240"/>
      <c r="AY28" s="124">
        <v>30</v>
      </c>
      <c r="AZ28" s="428">
        <f>SUM(G28:AY28)</f>
        <v>168</v>
      </c>
      <c r="BA28" s="390">
        <f>COUNTA(G28:AX28)+(AY28/10)</f>
        <v>5</v>
      </c>
    </row>
    <row r="29" spans="1:53" ht="15.75" x14ac:dyDescent="0.25">
      <c r="A29" s="254" t="s">
        <v>59</v>
      </c>
      <c r="B29" s="236" t="s">
        <v>13</v>
      </c>
      <c r="C29" s="41" t="s">
        <v>117</v>
      </c>
      <c r="D29" s="41" t="s">
        <v>130</v>
      </c>
      <c r="E29" s="384">
        <v>2009</v>
      </c>
      <c r="F29" s="413" t="s">
        <v>531</v>
      </c>
      <c r="G29" s="518"/>
      <c r="H29" s="388"/>
      <c r="I29" s="120"/>
      <c r="J29" s="118">
        <v>150</v>
      </c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239"/>
      <c r="AA29" s="388"/>
      <c r="AB29" s="120"/>
      <c r="AC29" s="384"/>
      <c r="AD29" s="118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384"/>
      <c r="AX29" s="239"/>
      <c r="AY29" s="741">
        <v>10</v>
      </c>
      <c r="AZ29" s="428">
        <f>SUM(G29:AY29)</f>
        <v>160</v>
      </c>
      <c r="BA29" s="390">
        <f>COUNTA(G29:AX29)+(AY29/10)</f>
        <v>2</v>
      </c>
    </row>
    <row r="30" spans="1:53" ht="15.75" x14ac:dyDescent="0.25">
      <c r="A30" s="254" t="s">
        <v>60</v>
      </c>
      <c r="B30" s="236" t="s">
        <v>385</v>
      </c>
      <c r="C30" s="41" t="s">
        <v>409</v>
      </c>
      <c r="D30" s="41" t="s">
        <v>68</v>
      </c>
      <c r="E30" s="384">
        <v>2011</v>
      </c>
      <c r="F30" s="413" t="s">
        <v>531</v>
      </c>
      <c r="G30" s="518"/>
      <c r="H30" s="388">
        <v>40</v>
      </c>
      <c r="I30" s="120">
        <v>80</v>
      </c>
      <c r="J30" s="118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239"/>
      <c r="AA30" s="388"/>
      <c r="AB30" s="120"/>
      <c r="AC30" s="384"/>
      <c r="AD30" s="118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384"/>
      <c r="AX30" s="239"/>
      <c r="AY30" s="741">
        <v>30</v>
      </c>
      <c r="AZ30" s="428">
        <f>SUM(G30:AY30)</f>
        <v>150</v>
      </c>
      <c r="BA30" s="390">
        <f>COUNTA(G30:AX30)+(AY30/10)</f>
        <v>5</v>
      </c>
    </row>
    <row r="31" spans="1:53" ht="15.75" x14ac:dyDescent="0.25">
      <c r="A31" s="254" t="s">
        <v>61</v>
      </c>
      <c r="B31" s="235" t="s">
        <v>385</v>
      </c>
      <c r="C31" s="122" t="s">
        <v>397</v>
      </c>
      <c r="D31" s="122" t="s">
        <v>903</v>
      </c>
      <c r="E31" s="385">
        <v>2016</v>
      </c>
      <c r="F31" s="429" t="s">
        <v>532</v>
      </c>
      <c r="G31" s="519">
        <v>35</v>
      </c>
      <c r="H31" s="408"/>
      <c r="I31" s="121"/>
      <c r="J31" s="119"/>
      <c r="K31" s="121">
        <v>85</v>
      </c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240"/>
      <c r="AA31" s="408"/>
      <c r="AB31" s="121"/>
      <c r="AC31" s="385"/>
      <c r="AD31" s="119"/>
      <c r="AE31" s="121"/>
      <c r="AF31" s="121"/>
      <c r="AG31" s="121"/>
      <c r="AH31" s="121"/>
      <c r="AI31" s="121"/>
      <c r="AJ31" s="121"/>
      <c r="AK31" s="121"/>
      <c r="AL31" s="121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385"/>
      <c r="AX31" s="240"/>
      <c r="AY31" s="124">
        <v>30</v>
      </c>
      <c r="AZ31" s="428">
        <f>SUM(G31:AY31)</f>
        <v>150</v>
      </c>
      <c r="BA31" s="390">
        <f>COUNTA(G31:AX31)+(AY31/10)</f>
        <v>5</v>
      </c>
    </row>
    <row r="32" spans="1:53" ht="15.75" x14ac:dyDescent="0.25">
      <c r="A32" s="254" t="s">
        <v>62</v>
      </c>
      <c r="B32" s="235" t="s">
        <v>385</v>
      </c>
      <c r="C32" s="122" t="s">
        <v>837</v>
      </c>
      <c r="D32" s="122" t="s">
        <v>145</v>
      </c>
      <c r="E32" s="385">
        <v>2015</v>
      </c>
      <c r="F32" s="457" t="s">
        <v>532</v>
      </c>
      <c r="G32" s="519">
        <v>40</v>
      </c>
      <c r="H32" s="408"/>
      <c r="I32" s="121"/>
      <c r="J32" s="119"/>
      <c r="K32" s="121">
        <v>90</v>
      </c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240"/>
      <c r="AA32" s="388"/>
      <c r="AB32" s="120"/>
      <c r="AC32" s="384"/>
      <c r="AD32" s="118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384"/>
      <c r="AX32" s="239"/>
      <c r="AY32" s="124">
        <v>20</v>
      </c>
      <c r="AZ32" s="428">
        <f>SUM(G32:AY32)</f>
        <v>150</v>
      </c>
      <c r="BA32" s="390">
        <f>COUNTA(G32:AX32)+(AY32/10)</f>
        <v>4</v>
      </c>
    </row>
    <row r="33" spans="1:53" ht="15.75" x14ac:dyDescent="0.25">
      <c r="A33" s="254" t="s">
        <v>63</v>
      </c>
      <c r="B33" s="236" t="s">
        <v>14</v>
      </c>
      <c r="C33" s="41" t="s">
        <v>160</v>
      </c>
      <c r="D33" s="41" t="s">
        <v>98</v>
      </c>
      <c r="E33" s="384">
        <v>2011</v>
      </c>
      <c r="F33" s="413" t="s">
        <v>531</v>
      </c>
      <c r="G33" s="518"/>
      <c r="H33" s="388"/>
      <c r="I33" s="120">
        <v>150</v>
      </c>
      <c r="J33" s="118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239"/>
      <c r="AA33" s="388"/>
      <c r="AB33" s="120"/>
      <c r="AC33" s="384"/>
      <c r="AD33" s="118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  <c r="AT33" s="120"/>
      <c r="AU33" s="120"/>
      <c r="AV33" s="120"/>
      <c r="AW33" s="384"/>
      <c r="AX33" s="239"/>
      <c r="AY33" s="741"/>
      <c r="AZ33" s="428">
        <f>SUM(G33:AY33)</f>
        <v>150</v>
      </c>
      <c r="BA33" s="390">
        <f>COUNTA(G33:AX33)+(AY33/10)</f>
        <v>1</v>
      </c>
    </row>
    <row r="34" spans="1:53" ht="15.75" x14ac:dyDescent="0.25">
      <c r="A34" s="254" t="s">
        <v>64</v>
      </c>
      <c r="B34" s="236" t="s">
        <v>72</v>
      </c>
      <c r="C34" s="41" t="s">
        <v>78</v>
      </c>
      <c r="D34" s="41" t="s">
        <v>79</v>
      </c>
      <c r="E34" s="384">
        <v>2013</v>
      </c>
      <c r="F34" s="413" t="s">
        <v>531</v>
      </c>
      <c r="G34" s="518"/>
      <c r="H34" s="388"/>
      <c r="I34" s="120">
        <v>125</v>
      </c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239"/>
      <c r="AA34" s="388"/>
      <c r="AB34" s="120"/>
      <c r="AC34" s="384"/>
      <c r="AD34" s="118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384"/>
      <c r="AX34" s="239"/>
      <c r="AY34" s="741">
        <v>20</v>
      </c>
      <c r="AZ34" s="428">
        <f>SUM(G34:AY34)</f>
        <v>145</v>
      </c>
      <c r="BA34" s="390">
        <f>COUNTA(G34:AX34)+(AY34/10)</f>
        <v>3</v>
      </c>
    </row>
    <row r="35" spans="1:53" ht="15.75" x14ac:dyDescent="0.25">
      <c r="A35" s="254" t="s">
        <v>65</v>
      </c>
      <c r="B35" s="236" t="s">
        <v>24</v>
      </c>
      <c r="C35" s="41" t="s">
        <v>129</v>
      </c>
      <c r="D35" s="41" t="s">
        <v>130</v>
      </c>
      <c r="E35" s="384">
        <v>2009</v>
      </c>
      <c r="F35" s="413" t="s">
        <v>531</v>
      </c>
      <c r="G35" s="518"/>
      <c r="H35" s="388"/>
      <c r="I35" s="120"/>
      <c r="J35" s="118">
        <v>135</v>
      </c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239"/>
      <c r="AA35" s="408"/>
      <c r="AB35" s="121"/>
      <c r="AC35" s="385"/>
      <c r="AD35" s="119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385"/>
      <c r="AX35" s="240"/>
      <c r="AY35" s="124"/>
      <c r="AZ35" s="428">
        <f>SUM(G35:AY35)</f>
        <v>135</v>
      </c>
      <c r="BA35" s="390">
        <f>COUNTA(G35:AX35)+(AY35/10)</f>
        <v>1</v>
      </c>
    </row>
    <row r="36" spans="1:53" ht="15.75" x14ac:dyDescent="0.25">
      <c r="A36" s="254" t="s">
        <v>99</v>
      </c>
      <c r="B36" s="235" t="s">
        <v>385</v>
      </c>
      <c r="C36" s="122" t="s">
        <v>371</v>
      </c>
      <c r="D36" s="122" t="s">
        <v>372</v>
      </c>
      <c r="E36" s="385">
        <v>2013</v>
      </c>
      <c r="F36" s="390" t="s">
        <v>531</v>
      </c>
      <c r="G36" s="518"/>
      <c r="H36" s="388">
        <v>29</v>
      </c>
      <c r="I36" s="120">
        <v>70</v>
      </c>
      <c r="J36" s="121"/>
      <c r="K36" s="120"/>
      <c r="L36" s="121"/>
      <c r="M36" s="120"/>
      <c r="N36" s="120"/>
      <c r="O36" s="120"/>
      <c r="P36" s="120"/>
      <c r="Q36" s="120"/>
      <c r="R36" s="120"/>
      <c r="S36" s="121"/>
      <c r="T36" s="120"/>
      <c r="U36" s="120"/>
      <c r="V36" s="120"/>
      <c r="W36" s="120"/>
      <c r="X36" s="121"/>
      <c r="Y36" s="121"/>
      <c r="Z36" s="240"/>
      <c r="AA36" s="408"/>
      <c r="AB36" s="121"/>
      <c r="AC36" s="385"/>
      <c r="AD36" s="119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385"/>
      <c r="AX36" s="240"/>
      <c r="AY36" s="124">
        <v>30</v>
      </c>
      <c r="AZ36" s="428">
        <f>SUM(G36:AY36)</f>
        <v>129</v>
      </c>
      <c r="BA36" s="390">
        <f>COUNTA(G36:AX36)+(AY36/10)</f>
        <v>5</v>
      </c>
    </row>
    <row r="37" spans="1:53" ht="15.75" x14ac:dyDescent="0.25">
      <c r="A37" s="254" t="s">
        <v>100</v>
      </c>
      <c r="B37" s="430" t="s">
        <v>24</v>
      </c>
      <c r="C37" s="253" t="s">
        <v>620</v>
      </c>
      <c r="D37" s="253" t="s">
        <v>71</v>
      </c>
      <c r="E37" s="384">
        <v>2013</v>
      </c>
      <c r="F37" s="429" t="s">
        <v>532</v>
      </c>
      <c r="G37" s="518">
        <v>100</v>
      </c>
      <c r="H37" s="388"/>
      <c r="I37" s="120">
        <v>28</v>
      </c>
      <c r="J37" s="118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239"/>
      <c r="AA37" s="388"/>
      <c r="AB37" s="120"/>
      <c r="AC37" s="384"/>
      <c r="AD37" s="118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384"/>
      <c r="AX37" s="239"/>
      <c r="AY37" s="741"/>
      <c r="AZ37" s="428">
        <f>SUM(G37:AY37)</f>
        <v>128</v>
      </c>
      <c r="BA37" s="390">
        <f>COUNTA(G37:AX37)+(AY37/10)</f>
        <v>2</v>
      </c>
    </row>
    <row r="38" spans="1:53" ht="15.75" x14ac:dyDescent="0.25">
      <c r="A38" s="254" t="s">
        <v>101</v>
      </c>
      <c r="B38" s="236" t="s">
        <v>94</v>
      </c>
      <c r="C38" s="41" t="s">
        <v>136</v>
      </c>
      <c r="D38" s="41" t="s">
        <v>71</v>
      </c>
      <c r="E38" s="384">
        <v>2009</v>
      </c>
      <c r="F38" s="413" t="s">
        <v>531</v>
      </c>
      <c r="G38" s="518"/>
      <c r="H38" s="408"/>
      <c r="I38" s="120"/>
      <c r="J38" s="118">
        <v>125</v>
      </c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239"/>
      <c r="AA38" s="388"/>
      <c r="AB38" s="120"/>
      <c r="AC38" s="384"/>
      <c r="AD38" s="118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384"/>
      <c r="AX38" s="239"/>
      <c r="AY38" s="741"/>
      <c r="AZ38" s="428">
        <f>SUM(G38:AY38)</f>
        <v>125</v>
      </c>
      <c r="BA38" s="390">
        <f>COUNTA(G38:AX38)+(AY38/10)</f>
        <v>1</v>
      </c>
    </row>
    <row r="39" spans="1:53" ht="15.75" x14ac:dyDescent="0.25">
      <c r="A39" s="254" t="s">
        <v>102</v>
      </c>
      <c r="B39" s="235" t="s">
        <v>385</v>
      </c>
      <c r="C39" s="122" t="s">
        <v>397</v>
      </c>
      <c r="D39" s="122" t="s">
        <v>70</v>
      </c>
      <c r="E39" s="385">
        <v>2012</v>
      </c>
      <c r="F39" s="390" t="s">
        <v>531</v>
      </c>
      <c r="G39" s="519"/>
      <c r="H39" s="121">
        <v>45</v>
      </c>
      <c r="I39" s="121">
        <v>48</v>
      </c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243"/>
      <c r="X39" s="121"/>
      <c r="Y39" s="121"/>
      <c r="Z39" s="240"/>
      <c r="AA39" s="408"/>
      <c r="AB39" s="121"/>
      <c r="AC39" s="385"/>
      <c r="AD39" s="119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385"/>
      <c r="AX39" s="240"/>
      <c r="AY39" s="124">
        <v>30</v>
      </c>
      <c r="AZ39" s="428">
        <f>SUM(G39:AY39)</f>
        <v>123</v>
      </c>
      <c r="BA39" s="390">
        <f>COUNTA(G39:AX39)+(AY39/10)</f>
        <v>5</v>
      </c>
    </row>
    <row r="40" spans="1:53" ht="15.75" x14ac:dyDescent="0.25">
      <c r="A40" s="254" t="s">
        <v>103</v>
      </c>
      <c r="B40" s="236" t="s">
        <v>10</v>
      </c>
      <c r="C40" s="41" t="s">
        <v>551</v>
      </c>
      <c r="D40" s="41" t="s">
        <v>116</v>
      </c>
      <c r="E40" s="384">
        <v>2018</v>
      </c>
      <c r="F40" s="413" t="s">
        <v>531</v>
      </c>
      <c r="G40" s="518"/>
      <c r="H40" s="120"/>
      <c r="I40" s="120">
        <v>16</v>
      </c>
      <c r="J40" s="118"/>
      <c r="K40" s="120">
        <v>105</v>
      </c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766"/>
      <c r="X40" s="120"/>
      <c r="Y40" s="120"/>
      <c r="Z40" s="239"/>
      <c r="AA40" s="388"/>
      <c r="AB40" s="120"/>
      <c r="AC40" s="384"/>
      <c r="AD40" s="118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384"/>
      <c r="AX40" s="239"/>
      <c r="AY40" s="741"/>
      <c r="AZ40" s="428">
        <f>SUM(G40:AY40)</f>
        <v>121</v>
      </c>
      <c r="BA40" s="390">
        <f>COUNTA(G40:AX40)+(AY40/10)</f>
        <v>2</v>
      </c>
    </row>
    <row r="41" spans="1:53" ht="15.75" x14ac:dyDescent="0.25">
      <c r="A41" s="254" t="s">
        <v>104</v>
      </c>
      <c r="B41" s="236" t="s">
        <v>11</v>
      </c>
      <c r="C41" s="41" t="s">
        <v>139</v>
      </c>
      <c r="D41" s="41" t="s">
        <v>140</v>
      </c>
      <c r="E41" s="384">
        <v>2008</v>
      </c>
      <c r="F41" s="413" t="s">
        <v>531</v>
      </c>
      <c r="G41" s="518"/>
      <c r="H41" s="120"/>
      <c r="I41" s="120"/>
      <c r="J41" s="118">
        <v>115</v>
      </c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239"/>
      <c r="AA41" s="408"/>
      <c r="AB41" s="121"/>
      <c r="AC41" s="385"/>
      <c r="AD41" s="119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385"/>
      <c r="AX41" s="240"/>
      <c r="AY41" s="124"/>
      <c r="AZ41" s="428">
        <f>SUM(G41:AY41)</f>
        <v>115</v>
      </c>
      <c r="BA41" s="390">
        <f>COUNTA(G41:AX41)+(AY41/10)</f>
        <v>1</v>
      </c>
    </row>
    <row r="42" spans="1:53" ht="15.75" x14ac:dyDescent="0.25">
      <c r="A42" s="254" t="s">
        <v>105</v>
      </c>
      <c r="B42" s="236" t="s">
        <v>94</v>
      </c>
      <c r="C42" s="41" t="s">
        <v>527</v>
      </c>
      <c r="D42" s="41" t="s">
        <v>184</v>
      </c>
      <c r="E42" s="384">
        <v>2013</v>
      </c>
      <c r="F42" s="413" t="s">
        <v>531</v>
      </c>
      <c r="G42" s="518"/>
      <c r="H42" s="120"/>
      <c r="I42" s="120"/>
      <c r="J42" s="118"/>
      <c r="K42" s="120"/>
      <c r="L42" s="120">
        <v>115</v>
      </c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239"/>
      <c r="AA42" s="388"/>
      <c r="AB42" s="120"/>
      <c r="AC42" s="384"/>
      <c r="AD42" s="118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384"/>
      <c r="AX42" s="239"/>
      <c r="AY42" s="741"/>
      <c r="AZ42" s="428">
        <f>SUM(G42:AY42)</f>
        <v>115</v>
      </c>
      <c r="BA42" s="390">
        <f>COUNTA(G42:AX42)+(AY42/10)</f>
        <v>1</v>
      </c>
    </row>
    <row r="43" spans="1:53" ht="15.75" x14ac:dyDescent="0.25">
      <c r="A43" s="254" t="s">
        <v>106</v>
      </c>
      <c r="B43" s="236" t="s">
        <v>10</v>
      </c>
      <c r="C43" s="41" t="s">
        <v>779</v>
      </c>
      <c r="D43" s="41" t="s">
        <v>140</v>
      </c>
      <c r="E43" s="384">
        <v>2011</v>
      </c>
      <c r="F43" s="413" t="s">
        <v>531</v>
      </c>
      <c r="G43" s="518"/>
      <c r="H43" s="120"/>
      <c r="I43" s="120">
        <v>60</v>
      </c>
      <c r="J43" s="118">
        <v>42</v>
      </c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239"/>
      <c r="AA43" s="388"/>
      <c r="AB43" s="120"/>
      <c r="AC43" s="384"/>
      <c r="AD43" s="118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384"/>
      <c r="AX43" s="239"/>
      <c r="AY43" s="741">
        <v>10</v>
      </c>
      <c r="AZ43" s="428">
        <f>SUM(G43:AY43)</f>
        <v>112</v>
      </c>
      <c r="BA43" s="390">
        <f>COUNTA(G43:AX43)+(AY43/10)</f>
        <v>3</v>
      </c>
    </row>
    <row r="44" spans="1:53" ht="15.75" x14ac:dyDescent="0.25">
      <c r="A44" s="254" t="s">
        <v>107</v>
      </c>
      <c r="B44" s="236" t="s">
        <v>24</v>
      </c>
      <c r="C44" s="41" t="s">
        <v>620</v>
      </c>
      <c r="D44" s="41" t="s">
        <v>71</v>
      </c>
      <c r="E44" s="384">
        <v>2013</v>
      </c>
      <c r="F44" s="413" t="s">
        <v>531</v>
      </c>
      <c r="G44" s="518"/>
      <c r="H44" s="121"/>
      <c r="I44" s="120"/>
      <c r="J44" s="118"/>
      <c r="K44" s="120"/>
      <c r="L44" s="120">
        <v>105</v>
      </c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239"/>
      <c r="AA44" s="388"/>
      <c r="AB44" s="120"/>
      <c r="AC44" s="384"/>
      <c r="AD44" s="118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384"/>
      <c r="AX44" s="239"/>
      <c r="AY44" s="741"/>
      <c r="AZ44" s="428">
        <f>SUM(G44:AY44)</f>
        <v>105</v>
      </c>
      <c r="BA44" s="390">
        <f>COUNTA(G44:AX44)+(AY44/10)</f>
        <v>1</v>
      </c>
    </row>
    <row r="45" spans="1:53" ht="15.75" x14ac:dyDescent="0.25">
      <c r="A45" s="254" t="s">
        <v>108</v>
      </c>
      <c r="B45" s="235" t="s">
        <v>10</v>
      </c>
      <c r="C45" s="122" t="s">
        <v>772</v>
      </c>
      <c r="D45" s="122" t="s">
        <v>773</v>
      </c>
      <c r="E45" s="385">
        <v>2017</v>
      </c>
      <c r="F45" s="429" t="s">
        <v>532</v>
      </c>
      <c r="G45" s="519"/>
      <c r="H45" s="121"/>
      <c r="I45" s="121"/>
      <c r="J45" s="119"/>
      <c r="K45" s="121">
        <v>100</v>
      </c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240"/>
      <c r="AA45" s="388"/>
      <c r="AB45" s="120"/>
      <c r="AC45" s="384"/>
      <c r="AD45" s="118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384"/>
      <c r="AX45" s="239"/>
      <c r="AY45" s="741"/>
      <c r="AZ45" s="428">
        <f>SUM(G45:AY45)</f>
        <v>100</v>
      </c>
      <c r="BA45" s="390">
        <f>COUNTA(G45:AX45)+(AY45/10)</f>
        <v>1</v>
      </c>
    </row>
    <row r="46" spans="1:53" ht="15.75" x14ac:dyDescent="0.25">
      <c r="A46" s="254" t="s">
        <v>109</v>
      </c>
      <c r="B46" s="236" t="s">
        <v>922</v>
      </c>
      <c r="C46" s="253" t="s">
        <v>923</v>
      </c>
      <c r="D46" s="253" t="s">
        <v>951</v>
      </c>
      <c r="E46" s="402">
        <v>2014</v>
      </c>
      <c r="F46" s="413" t="s">
        <v>532</v>
      </c>
      <c r="G46" s="518"/>
      <c r="H46" s="388"/>
      <c r="I46" s="120"/>
      <c r="J46" s="118"/>
      <c r="K46" s="120"/>
      <c r="L46" s="120">
        <v>100</v>
      </c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239"/>
      <c r="AA46" s="388"/>
      <c r="AB46" s="120"/>
      <c r="AC46" s="384"/>
      <c r="AD46" s="118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384"/>
      <c r="AX46" s="239"/>
      <c r="AY46" s="741"/>
      <c r="AZ46" s="428">
        <f>SUM(G46:AY46)</f>
        <v>100</v>
      </c>
      <c r="BA46" s="390">
        <f>COUNTA(G46:AX46)+(AY46/10)</f>
        <v>1</v>
      </c>
    </row>
    <row r="47" spans="1:53" ht="15.75" x14ac:dyDescent="0.25">
      <c r="A47" s="254" t="s">
        <v>110</v>
      </c>
      <c r="B47" s="439" t="s">
        <v>10</v>
      </c>
      <c r="C47" s="416" t="s">
        <v>671</v>
      </c>
      <c r="D47" s="416" t="s">
        <v>950</v>
      </c>
      <c r="E47" s="404">
        <v>2013</v>
      </c>
      <c r="F47" s="457" t="s">
        <v>532</v>
      </c>
      <c r="G47" s="519"/>
      <c r="H47" s="408"/>
      <c r="I47" s="121"/>
      <c r="J47" s="119"/>
      <c r="K47" s="121"/>
      <c r="L47" s="121">
        <v>95</v>
      </c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240"/>
      <c r="AA47" s="408"/>
      <c r="AB47" s="121"/>
      <c r="AC47" s="385"/>
      <c r="AD47" s="119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385"/>
      <c r="AX47" s="240"/>
      <c r="AY47" s="741"/>
      <c r="AZ47" s="428">
        <f>SUM(G47:AY47)</f>
        <v>95</v>
      </c>
      <c r="BA47" s="390">
        <f>COUNTA(G47:AX47)+(AY47/10)</f>
        <v>1</v>
      </c>
    </row>
    <row r="48" spans="1:53" ht="15.75" x14ac:dyDescent="0.25">
      <c r="A48" s="254" t="s">
        <v>111</v>
      </c>
      <c r="B48" s="430" t="s">
        <v>10</v>
      </c>
      <c r="C48" s="253" t="s">
        <v>947</v>
      </c>
      <c r="D48" s="253" t="s">
        <v>140</v>
      </c>
      <c r="E48" s="402">
        <v>2014</v>
      </c>
      <c r="F48" s="413" t="s">
        <v>531</v>
      </c>
      <c r="G48" s="518"/>
      <c r="H48" s="388"/>
      <c r="I48" s="120"/>
      <c r="J48" s="118"/>
      <c r="K48" s="120"/>
      <c r="L48" s="120">
        <v>90</v>
      </c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239"/>
      <c r="AA48" s="388"/>
      <c r="AB48" s="120"/>
      <c r="AC48" s="384"/>
      <c r="AD48" s="118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384"/>
      <c r="AX48" s="239"/>
      <c r="AY48" s="741"/>
      <c r="AZ48" s="428">
        <f>SUM(G48:AY48)</f>
        <v>90</v>
      </c>
      <c r="BA48" s="390">
        <f>COUNTA(G48:AX48)+(AY48/10)</f>
        <v>1</v>
      </c>
    </row>
    <row r="49" spans="1:53" ht="15.75" x14ac:dyDescent="0.25">
      <c r="A49" s="254" t="s">
        <v>112</v>
      </c>
      <c r="B49" s="430" t="s">
        <v>13</v>
      </c>
      <c r="C49" s="253" t="s">
        <v>164</v>
      </c>
      <c r="D49" s="253" t="s">
        <v>74</v>
      </c>
      <c r="E49" s="402">
        <v>2009</v>
      </c>
      <c r="F49" s="413" t="s">
        <v>531</v>
      </c>
      <c r="G49" s="518"/>
      <c r="H49" s="408"/>
      <c r="I49" s="120"/>
      <c r="J49" s="118">
        <v>90</v>
      </c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239"/>
      <c r="AA49" s="388"/>
      <c r="AB49" s="120"/>
      <c r="AC49" s="384"/>
      <c r="AD49" s="118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384"/>
      <c r="AX49" s="239"/>
      <c r="AY49" s="741"/>
      <c r="AZ49" s="428">
        <f>SUM(G49:AY49)</f>
        <v>90</v>
      </c>
      <c r="BA49" s="390">
        <f>COUNTA(G49:AX49)+(AY49/10)</f>
        <v>1</v>
      </c>
    </row>
    <row r="50" spans="1:53" ht="15.75" x14ac:dyDescent="0.25">
      <c r="A50" s="254" t="s">
        <v>342</v>
      </c>
      <c r="B50" s="430" t="s">
        <v>16</v>
      </c>
      <c r="C50" s="253" t="s">
        <v>822</v>
      </c>
      <c r="D50" s="253" t="s">
        <v>74</v>
      </c>
      <c r="E50" s="402">
        <v>2010</v>
      </c>
      <c r="F50" s="413" t="s">
        <v>531</v>
      </c>
      <c r="G50" s="518"/>
      <c r="H50" s="388"/>
      <c r="I50" s="120"/>
      <c r="J50" s="118">
        <v>85</v>
      </c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239"/>
      <c r="AA50" s="388"/>
      <c r="AB50" s="120"/>
      <c r="AC50" s="384"/>
      <c r="AD50" s="118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384"/>
      <c r="AX50" s="239"/>
      <c r="AY50" s="741"/>
      <c r="AZ50" s="428">
        <f>SUM(G50:AY50)</f>
        <v>85</v>
      </c>
      <c r="BA50" s="390">
        <f>COUNTA(G50:AX50)+(AY50/10)</f>
        <v>1</v>
      </c>
    </row>
    <row r="51" spans="1:53" ht="15.75" x14ac:dyDescent="0.25">
      <c r="A51" s="254" t="s">
        <v>343</v>
      </c>
      <c r="B51" s="439" t="s">
        <v>13</v>
      </c>
      <c r="C51" s="416" t="s">
        <v>948</v>
      </c>
      <c r="D51" s="416" t="s">
        <v>949</v>
      </c>
      <c r="E51" s="404">
        <v>2014</v>
      </c>
      <c r="F51" s="390" t="s">
        <v>531</v>
      </c>
      <c r="G51" s="519"/>
      <c r="H51" s="408"/>
      <c r="I51" s="121"/>
      <c r="J51" s="119"/>
      <c r="K51" s="121"/>
      <c r="L51" s="121">
        <v>85</v>
      </c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240"/>
      <c r="AA51" s="388"/>
      <c r="AB51" s="120"/>
      <c r="AC51" s="384"/>
      <c r="AD51" s="118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384"/>
      <c r="AX51" s="239"/>
      <c r="AY51" s="741"/>
      <c r="AZ51" s="428">
        <f>SUM(G51:AY51)</f>
        <v>85</v>
      </c>
      <c r="BA51" s="390">
        <f>COUNTA(G51:AX51)+(AY51/10)</f>
        <v>1</v>
      </c>
    </row>
    <row r="52" spans="1:53" ht="15.75" x14ac:dyDescent="0.25">
      <c r="A52" s="254" t="s">
        <v>344</v>
      </c>
      <c r="B52" s="236" t="s">
        <v>657</v>
      </c>
      <c r="C52" s="253" t="s">
        <v>782</v>
      </c>
      <c r="D52" s="253" t="s">
        <v>74</v>
      </c>
      <c r="E52" s="402">
        <v>2011</v>
      </c>
      <c r="F52" s="429" t="s">
        <v>532</v>
      </c>
      <c r="G52" s="518"/>
      <c r="H52" s="388">
        <v>35</v>
      </c>
      <c r="I52" s="120"/>
      <c r="J52" s="118">
        <v>45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239"/>
      <c r="AA52" s="388"/>
      <c r="AB52" s="120"/>
      <c r="AC52" s="384"/>
      <c r="AD52" s="118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/>
      <c r="AO52" s="120"/>
      <c r="AP52" s="120"/>
      <c r="AQ52" s="120"/>
      <c r="AR52" s="120"/>
      <c r="AS52" s="120"/>
      <c r="AT52" s="120"/>
      <c r="AU52" s="120"/>
      <c r="AV52" s="120"/>
      <c r="AW52" s="384"/>
      <c r="AX52" s="239"/>
      <c r="AY52" s="741"/>
      <c r="AZ52" s="428">
        <f>SUM(G52:AY52)</f>
        <v>80</v>
      </c>
      <c r="BA52" s="390">
        <f>COUNTA(G52:AX52)+(AY52/10)</f>
        <v>2</v>
      </c>
    </row>
    <row r="53" spans="1:53" ht="15.75" x14ac:dyDescent="0.25">
      <c r="A53" s="254" t="s">
        <v>345</v>
      </c>
      <c r="B53" s="430" t="s">
        <v>24</v>
      </c>
      <c r="C53" s="253" t="s">
        <v>507</v>
      </c>
      <c r="D53" s="253" t="s">
        <v>77</v>
      </c>
      <c r="E53" s="402">
        <v>2011</v>
      </c>
      <c r="F53" s="413" t="s">
        <v>531</v>
      </c>
      <c r="G53" s="518"/>
      <c r="H53" s="408"/>
      <c r="I53" s="120"/>
      <c r="J53" s="118">
        <v>70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239"/>
      <c r="AA53" s="388"/>
      <c r="AB53" s="120"/>
      <c r="AC53" s="384"/>
      <c r="AD53" s="118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/>
      <c r="AO53" s="120"/>
      <c r="AP53" s="120"/>
      <c r="AQ53" s="120"/>
      <c r="AR53" s="120"/>
      <c r="AS53" s="120"/>
      <c r="AT53" s="120"/>
      <c r="AU53" s="120"/>
      <c r="AV53" s="120"/>
      <c r="AW53" s="384"/>
      <c r="AX53" s="239"/>
      <c r="AY53" s="741">
        <v>10</v>
      </c>
      <c r="AZ53" s="428">
        <f>SUM(G53:AY53)</f>
        <v>80</v>
      </c>
      <c r="BA53" s="390">
        <f>COUNTA(G53:AX53)+(AY53/10)</f>
        <v>2</v>
      </c>
    </row>
    <row r="54" spans="1:53" ht="15.75" x14ac:dyDescent="0.25">
      <c r="A54" s="254" t="s">
        <v>346</v>
      </c>
      <c r="B54" s="430" t="s">
        <v>7</v>
      </c>
      <c r="C54" s="253" t="s">
        <v>758</v>
      </c>
      <c r="D54" s="253" t="s">
        <v>79</v>
      </c>
      <c r="E54" s="402">
        <v>2015</v>
      </c>
      <c r="F54" s="429" t="s">
        <v>532</v>
      </c>
      <c r="G54" s="519"/>
      <c r="H54" s="388"/>
      <c r="I54" s="120"/>
      <c r="J54" s="118"/>
      <c r="K54" s="120">
        <v>80</v>
      </c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239"/>
      <c r="AA54" s="388"/>
      <c r="AB54" s="120"/>
      <c r="AC54" s="384"/>
      <c r="AD54" s="118"/>
      <c r="AE54" s="120"/>
      <c r="AF54" s="120"/>
      <c r="AG54" s="120"/>
      <c r="AH54" s="120"/>
      <c r="AI54" s="120"/>
      <c r="AJ54" s="120"/>
      <c r="AK54" s="120"/>
      <c r="AL54" s="120"/>
      <c r="AM54" s="120"/>
      <c r="AN54" s="120"/>
      <c r="AO54" s="120"/>
      <c r="AP54" s="120"/>
      <c r="AQ54" s="120"/>
      <c r="AR54" s="120"/>
      <c r="AS54" s="120"/>
      <c r="AT54" s="120"/>
      <c r="AU54" s="120"/>
      <c r="AV54" s="120"/>
      <c r="AW54" s="384"/>
      <c r="AX54" s="239"/>
      <c r="AY54" s="741"/>
      <c r="AZ54" s="428">
        <f>SUM(G54:AY54)</f>
        <v>80</v>
      </c>
      <c r="BA54" s="390">
        <f>COUNTA(G54:AX54)+(AY54/10)</f>
        <v>1</v>
      </c>
    </row>
    <row r="55" spans="1:53" ht="15.75" x14ac:dyDescent="0.25">
      <c r="A55" s="254" t="s">
        <v>347</v>
      </c>
      <c r="B55" s="430" t="s">
        <v>385</v>
      </c>
      <c r="C55" s="253" t="s">
        <v>561</v>
      </c>
      <c r="D55" s="253" t="s">
        <v>153</v>
      </c>
      <c r="E55" s="402">
        <v>2014</v>
      </c>
      <c r="F55" s="429" t="s">
        <v>532</v>
      </c>
      <c r="G55" s="518">
        <v>53</v>
      </c>
      <c r="H55" s="388"/>
      <c r="I55" s="120"/>
      <c r="J55" s="118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239"/>
      <c r="AA55" s="388"/>
      <c r="AB55" s="120"/>
      <c r="AC55" s="384"/>
      <c r="AD55" s="118"/>
      <c r="AE55" s="120"/>
      <c r="AF55" s="120"/>
      <c r="AG55" s="120"/>
      <c r="AH55" s="120"/>
      <c r="AI55" s="120"/>
      <c r="AJ55" s="120"/>
      <c r="AK55" s="120"/>
      <c r="AL55" s="120"/>
      <c r="AM55" s="120"/>
      <c r="AN55" s="120"/>
      <c r="AO55" s="120"/>
      <c r="AP55" s="120"/>
      <c r="AQ55" s="120"/>
      <c r="AR55" s="120"/>
      <c r="AS55" s="120"/>
      <c r="AT55" s="120"/>
      <c r="AU55" s="120"/>
      <c r="AV55" s="120"/>
      <c r="AW55" s="384"/>
      <c r="AX55" s="239"/>
      <c r="AY55" s="741">
        <v>20</v>
      </c>
      <c r="AZ55" s="428">
        <f>SUM(G55:AY55)</f>
        <v>73</v>
      </c>
      <c r="BA55" s="390">
        <f>COUNTA(G55:AX55)+(AY55/10)</f>
        <v>3</v>
      </c>
    </row>
    <row r="56" spans="1:53" ht="15.75" x14ac:dyDescent="0.25">
      <c r="A56" s="254" t="s">
        <v>348</v>
      </c>
      <c r="B56" s="430" t="s">
        <v>24</v>
      </c>
      <c r="C56" s="253" t="s">
        <v>549</v>
      </c>
      <c r="D56" s="253" t="s">
        <v>114</v>
      </c>
      <c r="E56" s="402">
        <v>2012</v>
      </c>
      <c r="F56" s="413" t="s">
        <v>911</v>
      </c>
      <c r="G56" s="518"/>
      <c r="H56" s="388">
        <v>30</v>
      </c>
      <c r="I56" s="120"/>
      <c r="J56" s="118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239"/>
      <c r="AA56" s="388"/>
      <c r="AB56" s="120"/>
      <c r="AC56" s="384"/>
      <c r="AD56" s="118"/>
      <c r="AE56" s="120"/>
      <c r="AF56" s="120"/>
      <c r="AG56" s="120"/>
      <c r="AH56" s="120"/>
      <c r="AI56" s="120"/>
      <c r="AJ56" s="120"/>
      <c r="AK56" s="120"/>
      <c r="AL56" s="120"/>
      <c r="AM56" s="120"/>
      <c r="AN56" s="120"/>
      <c r="AO56" s="120"/>
      <c r="AP56" s="120"/>
      <c r="AQ56" s="120"/>
      <c r="AR56" s="120"/>
      <c r="AS56" s="120"/>
      <c r="AT56" s="120"/>
      <c r="AU56" s="120"/>
      <c r="AV56" s="120"/>
      <c r="AW56" s="384"/>
      <c r="AX56" s="239"/>
      <c r="AY56" s="741">
        <v>40</v>
      </c>
      <c r="AZ56" s="428">
        <f>SUM(G56:AY56)</f>
        <v>70</v>
      </c>
      <c r="BA56" s="390">
        <f>COUNTA(G56:AX56)+(AY56/10)</f>
        <v>5</v>
      </c>
    </row>
    <row r="57" spans="1:53" ht="15.75" x14ac:dyDescent="0.25">
      <c r="A57" s="254" t="s">
        <v>368</v>
      </c>
      <c r="B57" s="439" t="s">
        <v>491</v>
      </c>
      <c r="C57" s="416" t="s">
        <v>495</v>
      </c>
      <c r="D57" s="416" t="s">
        <v>145</v>
      </c>
      <c r="E57" s="404">
        <v>2012</v>
      </c>
      <c r="F57" s="390" t="s">
        <v>531</v>
      </c>
      <c r="G57" s="519"/>
      <c r="H57" s="408">
        <v>38</v>
      </c>
      <c r="I57" s="121">
        <v>32</v>
      </c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240"/>
      <c r="AA57" s="408"/>
      <c r="AB57" s="121"/>
      <c r="AC57" s="385"/>
      <c r="AD57" s="119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385"/>
      <c r="AX57" s="240"/>
      <c r="AY57" s="124"/>
      <c r="AZ57" s="428">
        <f>SUM(G57:AY57)</f>
        <v>70</v>
      </c>
      <c r="BA57" s="390">
        <f>COUNTA(G57:AX57)+(AY57/10)</f>
        <v>2</v>
      </c>
    </row>
    <row r="58" spans="1:53" ht="15.75" x14ac:dyDescent="0.25">
      <c r="A58" s="254" t="s">
        <v>369</v>
      </c>
      <c r="B58" s="430" t="s">
        <v>385</v>
      </c>
      <c r="C58" s="253" t="s">
        <v>562</v>
      </c>
      <c r="D58" s="253" t="s">
        <v>116</v>
      </c>
      <c r="E58" s="402">
        <v>2011</v>
      </c>
      <c r="F58" s="413" t="s">
        <v>531</v>
      </c>
      <c r="G58" s="518"/>
      <c r="H58" s="388"/>
      <c r="I58" s="120">
        <v>45</v>
      </c>
      <c r="J58" s="118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239"/>
      <c r="AA58" s="388"/>
      <c r="AB58" s="120"/>
      <c r="AC58" s="384"/>
      <c r="AD58" s="118"/>
      <c r="AE58" s="120"/>
      <c r="AF58" s="120"/>
      <c r="AG58" s="120"/>
      <c r="AH58" s="120"/>
      <c r="AI58" s="120"/>
      <c r="AJ58" s="120"/>
      <c r="AK58" s="120"/>
      <c r="AL58" s="120"/>
      <c r="AM58" s="120"/>
      <c r="AN58" s="120"/>
      <c r="AO58" s="120"/>
      <c r="AP58" s="120"/>
      <c r="AQ58" s="120"/>
      <c r="AR58" s="120"/>
      <c r="AS58" s="120"/>
      <c r="AT58" s="120"/>
      <c r="AU58" s="120"/>
      <c r="AV58" s="120"/>
      <c r="AW58" s="384"/>
      <c r="AX58" s="239"/>
      <c r="AY58" s="741">
        <v>20</v>
      </c>
      <c r="AZ58" s="428">
        <f>SUM(G58:AY58)</f>
        <v>65</v>
      </c>
      <c r="BA58" s="390">
        <f>COUNTA(G58:AX58)+(AY58/10)</f>
        <v>3</v>
      </c>
    </row>
    <row r="59" spans="1:53" ht="15.75" x14ac:dyDescent="0.25">
      <c r="A59" s="254" t="s">
        <v>370</v>
      </c>
      <c r="B59" s="430" t="s">
        <v>94</v>
      </c>
      <c r="C59" s="253" t="s">
        <v>568</v>
      </c>
      <c r="D59" s="253" t="s">
        <v>497</v>
      </c>
      <c r="E59" s="402">
        <v>2011</v>
      </c>
      <c r="F59" s="413" t="s">
        <v>531</v>
      </c>
      <c r="G59" s="518"/>
      <c r="H59" s="388"/>
      <c r="I59" s="120">
        <v>65</v>
      </c>
      <c r="J59" s="118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239"/>
      <c r="AA59" s="388"/>
      <c r="AB59" s="120"/>
      <c r="AC59" s="384"/>
      <c r="AD59" s="118"/>
      <c r="AE59" s="120"/>
      <c r="AF59" s="120"/>
      <c r="AG59" s="120"/>
      <c r="AH59" s="120"/>
      <c r="AI59" s="120"/>
      <c r="AJ59" s="120"/>
      <c r="AK59" s="120"/>
      <c r="AL59" s="120"/>
      <c r="AM59" s="120"/>
      <c r="AN59" s="120"/>
      <c r="AO59" s="120"/>
      <c r="AP59" s="120"/>
      <c r="AQ59" s="120"/>
      <c r="AR59" s="120"/>
      <c r="AS59" s="120"/>
      <c r="AT59" s="120"/>
      <c r="AU59" s="120"/>
      <c r="AV59" s="120"/>
      <c r="AW59" s="384"/>
      <c r="AX59" s="239"/>
      <c r="AY59" s="741"/>
      <c r="AZ59" s="428">
        <f>SUM(G59:AY59)</f>
        <v>65</v>
      </c>
      <c r="BA59" s="390">
        <f>COUNTA(G59:AX59)+(AY59/10)</f>
        <v>1</v>
      </c>
    </row>
    <row r="60" spans="1:53" ht="15.75" x14ac:dyDescent="0.25">
      <c r="A60" s="254" t="s">
        <v>387</v>
      </c>
      <c r="B60" s="430" t="s">
        <v>94</v>
      </c>
      <c r="C60" s="253" t="s">
        <v>136</v>
      </c>
      <c r="D60" s="253" t="s">
        <v>146</v>
      </c>
      <c r="E60" s="402">
        <v>2009</v>
      </c>
      <c r="F60" s="413" t="s">
        <v>531</v>
      </c>
      <c r="G60" s="518"/>
      <c r="H60" s="388"/>
      <c r="I60" s="120"/>
      <c r="J60" s="118">
        <v>65</v>
      </c>
      <c r="K60" s="120"/>
      <c r="L60" s="120"/>
      <c r="M60" s="120"/>
      <c r="N60" s="120"/>
      <c r="O60" s="1766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239"/>
      <c r="AA60" s="408"/>
      <c r="AB60" s="121"/>
      <c r="AC60" s="385"/>
      <c r="AD60" s="119"/>
      <c r="AE60" s="121"/>
      <c r="AF60" s="121"/>
      <c r="AG60" s="121"/>
      <c r="AH60" s="121"/>
      <c r="AI60" s="121"/>
      <c r="AJ60" s="121"/>
      <c r="AK60" s="120"/>
      <c r="AL60" s="120"/>
      <c r="AM60" s="120"/>
      <c r="AN60" s="120"/>
      <c r="AO60" s="120"/>
      <c r="AP60" s="120"/>
      <c r="AQ60" s="120"/>
      <c r="AR60" s="120"/>
      <c r="AS60" s="120"/>
      <c r="AT60" s="120"/>
      <c r="AU60" s="121"/>
      <c r="AV60" s="121"/>
      <c r="AW60" s="385"/>
      <c r="AX60" s="240"/>
      <c r="AY60" s="124"/>
      <c r="AZ60" s="428">
        <f>SUM(G60:AY60)</f>
        <v>65</v>
      </c>
      <c r="BA60" s="390">
        <f>COUNTA(G60:AX60)+(AY60/10)</f>
        <v>1</v>
      </c>
    </row>
    <row r="61" spans="1:53" ht="15.75" x14ac:dyDescent="0.25">
      <c r="A61" s="254" t="s">
        <v>388</v>
      </c>
      <c r="B61" s="236" t="s">
        <v>16</v>
      </c>
      <c r="C61" s="253" t="s">
        <v>780</v>
      </c>
      <c r="D61" s="253" t="s">
        <v>66</v>
      </c>
      <c r="E61" s="402">
        <v>2012</v>
      </c>
      <c r="F61" s="429" t="s">
        <v>532</v>
      </c>
      <c r="G61" s="518"/>
      <c r="H61" s="388">
        <v>21</v>
      </c>
      <c r="I61" s="120">
        <v>42</v>
      </c>
      <c r="J61" s="118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239"/>
      <c r="AA61" s="388"/>
      <c r="AB61" s="120"/>
      <c r="AC61" s="384"/>
      <c r="AD61" s="118"/>
      <c r="AE61" s="120"/>
      <c r="AF61" s="120"/>
      <c r="AG61" s="120"/>
      <c r="AH61" s="120"/>
      <c r="AI61" s="120"/>
      <c r="AJ61" s="120"/>
      <c r="AK61" s="120"/>
      <c r="AL61" s="120"/>
      <c r="AM61" s="120"/>
      <c r="AN61" s="120"/>
      <c r="AO61" s="121"/>
      <c r="AP61" s="121"/>
      <c r="AQ61" s="121"/>
      <c r="AR61" s="121"/>
      <c r="AS61" s="121"/>
      <c r="AT61" s="121"/>
      <c r="AU61" s="121"/>
      <c r="AV61" s="121"/>
      <c r="AW61" s="385"/>
      <c r="AX61" s="239"/>
      <c r="AY61" s="741"/>
      <c r="AZ61" s="428">
        <f>SUM(G61:AY61)</f>
        <v>63</v>
      </c>
      <c r="BA61" s="390">
        <f>COUNTA(G61:AX61)+(AY61/10)</f>
        <v>2</v>
      </c>
    </row>
    <row r="62" spans="1:53" ht="15.75" x14ac:dyDescent="0.25">
      <c r="A62" s="254" t="s">
        <v>389</v>
      </c>
      <c r="B62" s="439" t="s">
        <v>708</v>
      </c>
      <c r="C62" s="416" t="s">
        <v>483</v>
      </c>
      <c r="D62" s="416" t="s">
        <v>135</v>
      </c>
      <c r="E62" s="404">
        <v>2014</v>
      </c>
      <c r="F62" s="390" t="s">
        <v>531</v>
      </c>
      <c r="G62" s="519">
        <v>63</v>
      </c>
      <c r="H62" s="408"/>
      <c r="I62" s="121"/>
      <c r="J62" s="119"/>
      <c r="K62" s="121"/>
      <c r="L62" s="121"/>
      <c r="M62" s="121"/>
      <c r="N62" s="121"/>
      <c r="O62" s="121"/>
      <c r="P62" s="121"/>
      <c r="Q62" s="121"/>
      <c r="R62" s="121"/>
      <c r="S62" s="121"/>
      <c r="T62" s="120"/>
      <c r="U62" s="121"/>
      <c r="V62" s="121"/>
      <c r="W62" s="121"/>
      <c r="X62" s="121"/>
      <c r="Y62" s="121"/>
      <c r="Z62" s="240"/>
      <c r="AA62" s="408"/>
      <c r="AB62" s="121"/>
      <c r="AC62" s="385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0"/>
      <c r="AP62" s="120"/>
      <c r="AQ62" s="120"/>
      <c r="AR62" s="120"/>
      <c r="AS62" s="120"/>
      <c r="AT62" s="120"/>
      <c r="AU62" s="120"/>
      <c r="AV62" s="120"/>
      <c r="AW62" s="384"/>
      <c r="AX62" s="239"/>
      <c r="AY62" s="741"/>
      <c r="AZ62" s="428">
        <f>SUM(G62:AY62)</f>
        <v>63</v>
      </c>
      <c r="BA62" s="390">
        <f>COUNTA(G62:AX62)+(AY62/10)</f>
        <v>1</v>
      </c>
    </row>
    <row r="63" spans="1:53" ht="15.75" x14ac:dyDescent="0.25">
      <c r="A63" s="254" t="s">
        <v>399</v>
      </c>
      <c r="B63" s="430" t="s">
        <v>476</v>
      </c>
      <c r="C63" s="253" t="s">
        <v>477</v>
      </c>
      <c r="D63" s="253" t="s">
        <v>77</v>
      </c>
      <c r="E63" s="402">
        <v>2013</v>
      </c>
      <c r="F63" s="413" t="s">
        <v>531</v>
      </c>
      <c r="G63" s="518"/>
      <c r="H63" s="388">
        <v>63</v>
      </c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239"/>
      <c r="AA63" s="388"/>
      <c r="AB63" s="120"/>
      <c r="AC63" s="384"/>
      <c r="AD63" s="118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  <c r="AP63" s="120"/>
      <c r="AQ63" s="120"/>
      <c r="AR63" s="120"/>
      <c r="AS63" s="120"/>
      <c r="AT63" s="120"/>
      <c r="AU63" s="120"/>
      <c r="AV63" s="120"/>
      <c r="AW63" s="384"/>
      <c r="AX63" s="239"/>
      <c r="AY63" s="741"/>
      <c r="AZ63" s="428">
        <f>SUM(G63:AY63)</f>
        <v>63</v>
      </c>
      <c r="BA63" s="390">
        <f>COUNTA(G63:AX63)+(AY63/10)</f>
        <v>1</v>
      </c>
    </row>
    <row r="64" spans="1:53" ht="15.75" x14ac:dyDescent="0.25">
      <c r="A64" s="254" t="s">
        <v>400</v>
      </c>
      <c r="B64" s="430" t="s">
        <v>24</v>
      </c>
      <c r="C64" s="253" t="s">
        <v>920</v>
      </c>
      <c r="D64" s="253" t="s">
        <v>921</v>
      </c>
      <c r="E64" s="402">
        <v>2011</v>
      </c>
      <c r="F64" s="413" t="s">
        <v>532</v>
      </c>
      <c r="G64" s="518"/>
      <c r="H64" s="408"/>
      <c r="I64" s="120">
        <v>51</v>
      </c>
      <c r="J64" s="118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239"/>
      <c r="AA64" s="388"/>
      <c r="AB64" s="120"/>
      <c r="AC64" s="384"/>
      <c r="AD64" s="118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  <c r="AP64" s="120"/>
      <c r="AQ64" s="120"/>
      <c r="AR64" s="120"/>
      <c r="AS64" s="120"/>
      <c r="AT64" s="120"/>
      <c r="AU64" s="120"/>
      <c r="AV64" s="120"/>
      <c r="AW64" s="384"/>
      <c r="AX64" s="239"/>
      <c r="AY64" s="741">
        <v>10</v>
      </c>
      <c r="AZ64" s="428">
        <f>SUM(G64:AY64)</f>
        <v>61</v>
      </c>
      <c r="BA64" s="390">
        <f>COUNTA(G64:AX64)+(AY64/10)</f>
        <v>2</v>
      </c>
    </row>
    <row r="65" spans="1:53" ht="15.75" x14ac:dyDescent="0.25">
      <c r="A65" s="254" t="s">
        <v>423</v>
      </c>
      <c r="B65" s="430" t="s">
        <v>472</v>
      </c>
      <c r="C65" s="253" t="s">
        <v>567</v>
      </c>
      <c r="D65" s="253" t="s">
        <v>114</v>
      </c>
      <c r="E65" s="402">
        <v>2012</v>
      </c>
      <c r="F65" s="413" t="s">
        <v>531</v>
      </c>
      <c r="G65" s="518"/>
      <c r="H65" s="388">
        <v>58</v>
      </c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239"/>
      <c r="AA65" s="388"/>
      <c r="AB65" s="120"/>
      <c r="AC65" s="384"/>
      <c r="AD65" s="118"/>
      <c r="AE65" s="120"/>
      <c r="AF65" s="120"/>
      <c r="AG65" s="120"/>
      <c r="AH65" s="120"/>
      <c r="AI65" s="120"/>
      <c r="AJ65" s="120"/>
      <c r="AK65" s="120"/>
      <c r="AL65" s="120"/>
      <c r="AM65" s="120"/>
      <c r="AN65" s="120"/>
      <c r="AO65" s="120"/>
      <c r="AP65" s="120"/>
      <c r="AQ65" s="120"/>
      <c r="AR65" s="120"/>
      <c r="AS65" s="120"/>
      <c r="AT65" s="120"/>
      <c r="AU65" s="120"/>
      <c r="AV65" s="120"/>
      <c r="AW65" s="384"/>
      <c r="AX65" s="239"/>
      <c r="AY65" s="741"/>
      <c r="AZ65" s="428">
        <f>SUM(G65:AY65)</f>
        <v>58</v>
      </c>
      <c r="BA65" s="390">
        <f>COUNTA(G65:AX65)+(AY65/10)</f>
        <v>1</v>
      </c>
    </row>
    <row r="66" spans="1:53" ht="15.75" x14ac:dyDescent="0.25">
      <c r="A66" s="254" t="s">
        <v>424</v>
      </c>
      <c r="B66" s="430" t="s">
        <v>16</v>
      </c>
      <c r="C66" s="253" t="s">
        <v>747</v>
      </c>
      <c r="D66" s="253" t="s">
        <v>748</v>
      </c>
      <c r="E66" s="402">
        <v>2011</v>
      </c>
      <c r="F66" s="429" t="s">
        <v>532</v>
      </c>
      <c r="G66" s="518"/>
      <c r="H66" s="388"/>
      <c r="I66" s="120"/>
      <c r="J66" s="118">
        <v>54</v>
      </c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239"/>
      <c r="AA66" s="388"/>
      <c r="AB66" s="120"/>
      <c r="AC66" s="384"/>
      <c r="AD66" s="118"/>
      <c r="AE66" s="120"/>
      <c r="AF66" s="120"/>
      <c r="AG66" s="120"/>
      <c r="AH66" s="120"/>
      <c r="AI66" s="120"/>
      <c r="AJ66" s="120"/>
      <c r="AK66" s="120"/>
      <c r="AL66" s="120"/>
      <c r="AM66" s="120"/>
      <c r="AN66" s="120"/>
      <c r="AO66" s="121"/>
      <c r="AP66" s="121"/>
      <c r="AQ66" s="121"/>
      <c r="AR66" s="121"/>
      <c r="AS66" s="121"/>
      <c r="AT66" s="121"/>
      <c r="AU66" s="121"/>
      <c r="AV66" s="121"/>
      <c r="AW66" s="385"/>
      <c r="AX66" s="239"/>
      <c r="AY66" s="741"/>
      <c r="AZ66" s="428">
        <f>SUM(G66:AY66)</f>
        <v>54</v>
      </c>
      <c r="BA66" s="390">
        <f>COUNTA(G66:AX66)+(AY66/10)</f>
        <v>1</v>
      </c>
    </row>
    <row r="67" spans="1:53" ht="15.75" x14ac:dyDescent="0.25">
      <c r="A67" s="254" t="s">
        <v>425</v>
      </c>
      <c r="B67" s="439" t="s">
        <v>708</v>
      </c>
      <c r="C67" s="416" t="s">
        <v>502</v>
      </c>
      <c r="D67" s="416" t="s">
        <v>128</v>
      </c>
      <c r="E67" s="404">
        <v>2012</v>
      </c>
      <c r="F67" s="390" t="s">
        <v>531</v>
      </c>
      <c r="G67" s="519"/>
      <c r="H67" s="408">
        <v>53</v>
      </c>
      <c r="I67" s="121"/>
      <c r="J67" s="119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240"/>
      <c r="AA67" s="408"/>
      <c r="AB67" s="121"/>
      <c r="AC67" s="385"/>
      <c r="AD67" s="119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385"/>
      <c r="AX67" s="240"/>
      <c r="AY67" s="124"/>
      <c r="AZ67" s="428">
        <f>SUM(G67:AY67)</f>
        <v>53</v>
      </c>
      <c r="BA67" s="390">
        <f>COUNTA(G67:AX67)+(AY67/10)</f>
        <v>1</v>
      </c>
    </row>
    <row r="68" spans="1:53" ht="15.75" x14ac:dyDescent="0.25">
      <c r="A68" s="254" t="s">
        <v>426</v>
      </c>
      <c r="B68" s="430" t="s">
        <v>11</v>
      </c>
      <c r="C68" s="253" t="s">
        <v>188</v>
      </c>
      <c r="D68" s="253" t="s">
        <v>79</v>
      </c>
      <c r="E68" s="402">
        <v>2009</v>
      </c>
      <c r="F68" s="413" t="s">
        <v>531</v>
      </c>
      <c r="G68" s="518"/>
      <c r="H68" s="388"/>
      <c r="I68" s="120"/>
      <c r="J68" s="118">
        <v>51</v>
      </c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239"/>
      <c r="AA68" s="408"/>
      <c r="AB68" s="121"/>
      <c r="AC68" s="385"/>
      <c r="AD68" s="119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385"/>
      <c r="AX68" s="240"/>
      <c r="AY68" s="124"/>
      <c r="AZ68" s="428">
        <f>SUM(G68:AY68)</f>
        <v>51</v>
      </c>
      <c r="BA68" s="390">
        <f>COUNTA(G68:AX68)+(AY68/10)</f>
        <v>1</v>
      </c>
    </row>
    <row r="69" spans="1:53" ht="15.75" x14ac:dyDescent="0.25">
      <c r="A69" s="254" t="s">
        <v>427</v>
      </c>
      <c r="B69" s="430" t="s">
        <v>24</v>
      </c>
      <c r="C69" s="253" t="s">
        <v>539</v>
      </c>
      <c r="D69" s="253" t="s">
        <v>146</v>
      </c>
      <c r="E69" s="402">
        <v>2010</v>
      </c>
      <c r="F69" s="413" t="s">
        <v>531</v>
      </c>
      <c r="G69" s="518"/>
      <c r="H69" s="388"/>
      <c r="I69" s="120"/>
      <c r="J69" s="118">
        <v>48</v>
      </c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239"/>
      <c r="AA69" s="388"/>
      <c r="AB69" s="120"/>
      <c r="AC69" s="384"/>
      <c r="AD69" s="118"/>
      <c r="AE69" s="120"/>
      <c r="AF69" s="120"/>
      <c r="AG69" s="120"/>
      <c r="AH69" s="120"/>
      <c r="AI69" s="120"/>
      <c r="AJ69" s="120"/>
      <c r="AK69" s="120"/>
      <c r="AL69" s="120"/>
      <c r="AM69" s="120"/>
      <c r="AN69" s="120"/>
      <c r="AO69" s="120"/>
      <c r="AP69" s="120"/>
      <c r="AQ69" s="120"/>
      <c r="AR69" s="120"/>
      <c r="AS69" s="120"/>
      <c r="AT69" s="120"/>
      <c r="AU69" s="120"/>
      <c r="AV69" s="120"/>
      <c r="AW69" s="384"/>
      <c r="AX69" s="239"/>
      <c r="AY69" s="741"/>
      <c r="AZ69" s="428">
        <f>SUM(G69:AY69)</f>
        <v>48</v>
      </c>
      <c r="BA69" s="390">
        <f>COUNTA(G69:AX69)+(AY69/10)</f>
        <v>1</v>
      </c>
    </row>
    <row r="70" spans="1:53" ht="15.75" x14ac:dyDescent="0.25">
      <c r="A70" s="254" t="s">
        <v>442</v>
      </c>
      <c r="B70" s="430" t="s">
        <v>472</v>
      </c>
      <c r="C70" s="253" t="s">
        <v>912</v>
      </c>
      <c r="D70" s="253" t="s">
        <v>74</v>
      </c>
      <c r="E70" s="402">
        <v>2012</v>
      </c>
      <c r="F70" s="413" t="s">
        <v>531</v>
      </c>
      <c r="G70" s="518"/>
      <c r="H70" s="388">
        <v>48</v>
      </c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239"/>
      <c r="AA70" s="388"/>
      <c r="AB70" s="120"/>
      <c r="AC70" s="384"/>
      <c r="AD70" s="118"/>
      <c r="AE70" s="120"/>
      <c r="AF70" s="120"/>
      <c r="AG70" s="120"/>
      <c r="AH70" s="120"/>
      <c r="AI70" s="120"/>
      <c r="AJ70" s="120"/>
      <c r="AK70" s="120"/>
      <c r="AL70" s="120"/>
      <c r="AM70" s="120"/>
      <c r="AN70" s="120"/>
      <c r="AO70" s="120"/>
      <c r="AP70" s="120"/>
      <c r="AQ70" s="120"/>
      <c r="AR70" s="120"/>
      <c r="AS70" s="120"/>
      <c r="AT70" s="120"/>
      <c r="AU70" s="120"/>
      <c r="AV70" s="120"/>
      <c r="AW70" s="384"/>
      <c r="AX70" s="239"/>
      <c r="AY70" s="741"/>
      <c r="AZ70" s="428">
        <f>SUM(G70:AY70)</f>
        <v>48</v>
      </c>
      <c r="BA70" s="390">
        <f>COUNTA(G70:AX70)+(AY70/10)</f>
        <v>1</v>
      </c>
    </row>
    <row r="71" spans="1:53" ht="15.75" x14ac:dyDescent="0.25">
      <c r="A71" s="254" t="s">
        <v>443</v>
      </c>
      <c r="B71" s="1326" t="s">
        <v>472</v>
      </c>
      <c r="C71" s="1327" t="s">
        <v>901</v>
      </c>
      <c r="D71" s="1327" t="s">
        <v>74</v>
      </c>
      <c r="E71" s="1328">
        <v>2013</v>
      </c>
      <c r="F71" s="417" t="s">
        <v>911</v>
      </c>
      <c r="G71" s="518">
        <v>48</v>
      </c>
      <c r="H71" s="388"/>
      <c r="I71" s="120"/>
      <c r="J71" s="118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239"/>
      <c r="AA71" s="388"/>
      <c r="AB71" s="120"/>
      <c r="AC71" s="384"/>
      <c r="AD71" s="118"/>
      <c r="AE71" s="120"/>
      <c r="AF71" s="120"/>
      <c r="AG71" s="120"/>
      <c r="AH71" s="120"/>
      <c r="AI71" s="120"/>
      <c r="AJ71" s="120"/>
      <c r="AK71" s="120"/>
      <c r="AL71" s="120"/>
      <c r="AM71" s="120"/>
      <c r="AN71" s="120"/>
      <c r="AO71" s="120"/>
      <c r="AP71" s="120"/>
      <c r="AQ71" s="120"/>
      <c r="AR71" s="120"/>
      <c r="AS71" s="120"/>
      <c r="AT71" s="120"/>
      <c r="AU71" s="120"/>
      <c r="AV71" s="120"/>
      <c r="AW71" s="384"/>
      <c r="AX71" s="239"/>
      <c r="AY71" s="741"/>
      <c r="AZ71" s="428">
        <f>SUM(G71:AY71)</f>
        <v>48</v>
      </c>
      <c r="BA71" s="390">
        <f>COUNTA(G71:AX71)+(AY71/10)</f>
        <v>1</v>
      </c>
    </row>
    <row r="72" spans="1:53" ht="15.75" x14ac:dyDescent="0.25">
      <c r="A72" s="254" t="s">
        <v>582</v>
      </c>
      <c r="B72" s="430" t="s">
        <v>16</v>
      </c>
      <c r="C72" s="253" t="s">
        <v>780</v>
      </c>
      <c r="D72" s="253" t="s">
        <v>71</v>
      </c>
      <c r="E72" s="402">
        <v>2012</v>
      </c>
      <c r="F72" s="429" t="s">
        <v>532</v>
      </c>
      <c r="G72" s="518"/>
      <c r="H72" s="388">
        <v>20</v>
      </c>
      <c r="I72" s="120">
        <v>26</v>
      </c>
      <c r="J72" s="118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239"/>
      <c r="AA72" s="388"/>
      <c r="AB72" s="120"/>
      <c r="AC72" s="384"/>
      <c r="AD72" s="118"/>
      <c r="AE72" s="120"/>
      <c r="AF72" s="120"/>
      <c r="AG72" s="120"/>
      <c r="AH72" s="120"/>
      <c r="AI72" s="120"/>
      <c r="AJ72" s="120"/>
      <c r="AK72" s="120"/>
      <c r="AL72" s="120"/>
      <c r="AM72" s="120"/>
      <c r="AN72" s="120"/>
      <c r="AO72" s="121"/>
      <c r="AP72" s="121"/>
      <c r="AQ72" s="121"/>
      <c r="AR72" s="121"/>
      <c r="AS72" s="121"/>
      <c r="AT72" s="121"/>
      <c r="AU72" s="121"/>
      <c r="AV72" s="121"/>
      <c r="AW72" s="385"/>
      <c r="AX72" s="239"/>
      <c r="AY72" s="741"/>
      <c r="AZ72" s="428">
        <f>SUM(G72:AY72)</f>
        <v>46</v>
      </c>
      <c r="BA72" s="390">
        <f>COUNTA(G72:AX72)+(AY72/10)</f>
        <v>2</v>
      </c>
    </row>
    <row r="73" spans="1:53" ht="15.75" x14ac:dyDescent="0.25">
      <c r="A73" s="254" t="s">
        <v>585</v>
      </c>
      <c r="B73" s="430" t="s">
        <v>657</v>
      </c>
      <c r="C73" s="253" t="s">
        <v>909</v>
      </c>
      <c r="D73" s="253" t="s">
        <v>910</v>
      </c>
      <c r="E73" s="402">
        <v>2014</v>
      </c>
      <c r="F73" s="413" t="s">
        <v>911</v>
      </c>
      <c r="G73" s="518">
        <v>45</v>
      </c>
      <c r="H73" s="388"/>
      <c r="I73" s="120"/>
      <c r="J73" s="118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239"/>
      <c r="AA73" s="388"/>
      <c r="AB73" s="120"/>
      <c r="AC73" s="384"/>
      <c r="AD73" s="118"/>
      <c r="AE73" s="120"/>
      <c r="AF73" s="120"/>
      <c r="AG73" s="120"/>
      <c r="AH73" s="120"/>
      <c r="AI73" s="120"/>
      <c r="AJ73" s="120"/>
      <c r="AK73" s="120"/>
      <c r="AL73" s="120"/>
      <c r="AM73" s="120"/>
      <c r="AN73" s="120"/>
      <c r="AO73" s="120"/>
      <c r="AP73" s="120"/>
      <c r="AQ73" s="120"/>
      <c r="AR73" s="120"/>
      <c r="AS73" s="120"/>
      <c r="AT73" s="120"/>
      <c r="AU73" s="120"/>
      <c r="AV73" s="120"/>
      <c r="AW73" s="384"/>
      <c r="AX73" s="239"/>
      <c r="AY73" s="741"/>
      <c r="AZ73" s="428">
        <f>SUM(G73:AY73)</f>
        <v>45</v>
      </c>
      <c r="BA73" s="390">
        <f>COUNTA(G73:AX73)+(AY73/10)</f>
        <v>1</v>
      </c>
    </row>
    <row r="74" spans="1:53" ht="15.75" x14ac:dyDescent="0.25">
      <c r="A74" s="254" t="s">
        <v>586</v>
      </c>
      <c r="B74" s="430" t="s">
        <v>11</v>
      </c>
      <c r="C74" s="253" t="s">
        <v>865</v>
      </c>
      <c r="D74" s="253" t="s">
        <v>84</v>
      </c>
      <c r="E74" s="402">
        <v>2009</v>
      </c>
      <c r="F74" s="413" t="s">
        <v>531</v>
      </c>
      <c r="G74" s="518"/>
      <c r="H74" s="388"/>
      <c r="I74" s="120"/>
      <c r="J74" s="118">
        <v>34</v>
      </c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239"/>
      <c r="AA74" s="388"/>
      <c r="AB74" s="120"/>
      <c r="AC74" s="384"/>
      <c r="AD74" s="118"/>
      <c r="AE74" s="120"/>
      <c r="AF74" s="120"/>
      <c r="AG74" s="120"/>
      <c r="AH74" s="120"/>
      <c r="AI74" s="120"/>
      <c r="AJ74" s="120"/>
      <c r="AK74" s="120"/>
      <c r="AL74" s="120"/>
      <c r="AM74" s="120"/>
      <c r="AN74" s="120"/>
      <c r="AO74" s="120"/>
      <c r="AP74" s="120"/>
      <c r="AQ74" s="120"/>
      <c r="AR74" s="120"/>
      <c r="AS74" s="120"/>
      <c r="AT74" s="120"/>
      <c r="AU74" s="120"/>
      <c r="AV74" s="120"/>
      <c r="AW74" s="384"/>
      <c r="AX74" s="239"/>
      <c r="AY74" s="741">
        <v>10</v>
      </c>
      <c r="AZ74" s="428">
        <f>SUM(G74:AY74)</f>
        <v>44</v>
      </c>
      <c r="BA74" s="390">
        <f>COUNTA(G74:AX74)+(AY74/10)</f>
        <v>2</v>
      </c>
    </row>
    <row r="75" spans="1:53" ht="15.75" x14ac:dyDescent="0.25">
      <c r="A75" s="254" t="s">
        <v>587</v>
      </c>
      <c r="B75" s="430" t="s">
        <v>7</v>
      </c>
      <c r="C75" s="253" t="s">
        <v>624</v>
      </c>
      <c r="D75" s="253" t="s">
        <v>375</v>
      </c>
      <c r="E75" s="402">
        <v>2012</v>
      </c>
      <c r="F75" s="413" t="s">
        <v>531</v>
      </c>
      <c r="G75" s="518"/>
      <c r="H75" s="388">
        <v>24</v>
      </c>
      <c r="I75" s="120">
        <v>19</v>
      </c>
      <c r="J75" s="118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239"/>
      <c r="AA75" s="388"/>
      <c r="AB75" s="120"/>
      <c r="AC75" s="384"/>
      <c r="AD75" s="118"/>
      <c r="AE75" s="120"/>
      <c r="AF75" s="120"/>
      <c r="AG75" s="120"/>
      <c r="AH75" s="120"/>
      <c r="AI75" s="120"/>
      <c r="AJ75" s="120"/>
      <c r="AK75" s="120"/>
      <c r="AL75" s="120"/>
      <c r="AM75" s="120"/>
      <c r="AN75" s="120"/>
      <c r="AO75" s="120"/>
      <c r="AP75" s="120"/>
      <c r="AQ75" s="120"/>
      <c r="AR75" s="120"/>
      <c r="AS75" s="120"/>
      <c r="AT75" s="120"/>
      <c r="AU75" s="120"/>
      <c r="AV75" s="120"/>
      <c r="AW75" s="384"/>
      <c r="AX75" s="239"/>
      <c r="AY75" s="741"/>
      <c r="AZ75" s="428">
        <f>SUM(G75:AY75)</f>
        <v>43</v>
      </c>
      <c r="BA75" s="390">
        <f>COUNTA(G75:AX75)+(AY75/10)</f>
        <v>2</v>
      </c>
    </row>
    <row r="76" spans="1:53" ht="15.75" x14ac:dyDescent="0.25">
      <c r="A76" s="254" t="s">
        <v>588</v>
      </c>
      <c r="B76" s="430" t="s">
        <v>472</v>
      </c>
      <c r="C76" s="253" t="s">
        <v>473</v>
      </c>
      <c r="D76" s="253" t="s">
        <v>499</v>
      </c>
      <c r="E76" s="402">
        <v>2012</v>
      </c>
      <c r="F76" s="413" t="s">
        <v>531</v>
      </c>
      <c r="G76" s="518"/>
      <c r="H76" s="388">
        <v>43</v>
      </c>
      <c r="I76" s="120"/>
      <c r="J76" s="118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239"/>
      <c r="AA76" s="388"/>
      <c r="AB76" s="120"/>
      <c r="AC76" s="384"/>
      <c r="AD76" s="118"/>
      <c r="AE76" s="120"/>
      <c r="AF76" s="120"/>
      <c r="AG76" s="120"/>
      <c r="AH76" s="120"/>
      <c r="AI76" s="120"/>
      <c r="AJ76" s="120"/>
      <c r="AK76" s="120"/>
      <c r="AL76" s="120"/>
      <c r="AM76" s="120"/>
      <c r="AN76" s="120"/>
      <c r="AO76" s="120"/>
      <c r="AP76" s="120"/>
      <c r="AQ76" s="120"/>
      <c r="AR76" s="120"/>
      <c r="AS76" s="120"/>
      <c r="AT76" s="120"/>
      <c r="AU76" s="120"/>
      <c r="AV76" s="120"/>
      <c r="AW76" s="384"/>
      <c r="AX76" s="239"/>
      <c r="AY76" s="741"/>
      <c r="AZ76" s="428">
        <f>SUM(G76:AY76)</f>
        <v>43</v>
      </c>
      <c r="BA76" s="390">
        <f>COUNTA(G76:AX76)+(AY76/10)</f>
        <v>1</v>
      </c>
    </row>
    <row r="77" spans="1:53" ht="15.75" x14ac:dyDescent="0.25">
      <c r="A77" s="254" t="s">
        <v>589</v>
      </c>
      <c r="B77" s="430" t="s">
        <v>11</v>
      </c>
      <c r="C77" s="253" t="s">
        <v>819</v>
      </c>
      <c r="D77" s="253" t="s">
        <v>361</v>
      </c>
      <c r="E77" s="402">
        <v>2011</v>
      </c>
      <c r="F77" s="413" t="s">
        <v>531</v>
      </c>
      <c r="G77" s="518"/>
      <c r="H77" s="388"/>
      <c r="I77" s="120"/>
      <c r="J77" s="118">
        <v>39</v>
      </c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239"/>
      <c r="AA77" s="388"/>
      <c r="AB77" s="120"/>
      <c r="AC77" s="384"/>
      <c r="AD77" s="118"/>
      <c r="AE77" s="120"/>
      <c r="AF77" s="120"/>
      <c r="AG77" s="120"/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0"/>
      <c r="AV77" s="120"/>
      <c r="AW77" s="384"/>
      <c r="AX77" s="239"/>
      <c r="AY77" s="741"/>
      <c r="AZ77" s="428">
        <f>SUM(G77:AY77)</f>
        <v>39</v>
      </c>
      <c r="BA77" s="390">
        <f>COUNTA(G77:AX77)+(AY77/10)</f>
        <v>1</v>
      </c>
    </row>
    <row r="78" spans="1:53" ht="15.75" x14ac:dyDescent="0.25">
      <c r="A78" s="254" t="s">
        <v>590</v>
      </c>
      <c r="B78" s="1321" t="s">
        <v>472</v>
      </c>
      <c r="C78" s="1322" t="s">
        <v>904</v>
      </c>
      <c r="D78" s="1322" t="s">
        <v>915</v>
      </c>
      <c r="E78" s="1323">
        <v>2015</v>
      </c>
      <c r="F78" s="390" t="s">
        <v>532</v>
      </c>
      <c r="G78" s="519">
        <v>38</v>
      </c>
      <c r="H78" s="408"/>
      <c r="I78" s="121"/>
      <c r="J78" s="119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240"/>
      <c r="AA78" s="388"/>
      <c r="AB78" s="120"/>
      <c r="AC78" s="384"/>
      <c r="AD78" s="118"/>
      <c r="AE78" s="120"/>
      <c r="AF78" s="120"/>
      <c r="AG78" s="120"/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0"/>
      <c r="AV78" s="120"/>
      <c r="AW78" s="384"/>
      <c r="AX78" s="239"/>
      <c r="AY78" s="741"/>
      <c r="AZ78" s="428">
        <f>SUM(G78:AY78)</f>
        <v>38</v>
      </c>
      <c r="BA78" s="390">
        <f>COUNTA(G78:AX78)+(AY78/10)</f>
        <v>1</v>
      </c>
    </row>
    <row r="79" spans="1:53" ht="15.75" x14ac:dyDescent="0.25">
      <c r="A79" s="254" t="s">
        <v>591</v>
      </c>
      <c r="B79" s="430" t="s">
        <v>11</v>
      </c>
      <c r="C79" s="253" t="s">
        <v>870</v>
      </c>
      <c r="D79" s="253" t="s">
        <v>116</v>
      </c>
      <c r="E79" s="402">
        <v>2013</v>
      </c>
      <c r="F79" s="413" t="s">
        <v>531</v>
      </c>
      <c r="G79" s="518"/>
      <c r="H79" s="388"/>
      <c r="I79" s="120"/>
      <c r="J79" s="118">
        <v>36</v>
      </c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239"/>
      <c r="AA79" s="408"/>
      <c r="AB79" s="121"/>
      <c r="AC79" s="385"/>
      <c r="AD79" s="119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385"/>
      <c r="AX79" s="240"/>
      <c r="AY79" s="124"/>
      <c r="AZ79" s="428">
        <f>SUM(G79:AY79)</f>
        <v>36</v>
      </c>
      <c r="BA79" s="390">
        <f>COUNTA(G79:AX79)+(AY79/10)</f>
        <v>1</v>
      </c>
    </row>
    <row r="80" spans="1:53" ht="15.75" x14ac:dyDescent="0.25">
      <c r="A80" s="254" t="s">
        <v>592</v>
      </c>
      <c r="B80" s="430" t="s">
        <v>10</v>
      </c>
      <c r="C80" s="253" t="s">
        <v>179</v>
      </c>
      <c r="D80" s="253" t="s">
        <v>138</v>
      </c>
      <c r="E80" s="402">
        <v>2012</v>
      </c>
      <c r="F80" s="413" t="s">
        <v>531</v>
      </c>
      <c r="G80" s="518"/>
      <c r="H80" s="388"/>
      <c r="I80" s="120">
        <v>34</v>
      </c>
      <c r="J80" s="118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239"/>
      <c r="AA80" s="388"/>
      <c r="AB80" s="120"/>
      <c r="AC80" s="384"/>
      <c r="AD80" s="118"/>
      <c r="AE80" s="120"/>
      <c r="AF80" s="120"/>
      <c r="AG80" s="120"/>
      <c r="AH80" s="120"/>
      <c r="AI80" s="120"/>
      <c r="AJ80" s="120"/>
      <c r="AK80" s="120"/>
      <c r="AL80" s="120"/>
      <c r="AM80" s="120"/>
      <c r="AN80" s="120"/>
      <c r="AO80" s="120"/>
      <c r="AP80" s="120"/>
      <c r="AQ80" s="120"/>
      <c r="AR80" s="120"/>
      <c r="AS80" s="120"/>
      <c r="AT80" s="120"/>
      <c r="AU80" s="120"/>
      <c r="AV80" s="120"/>
      <c r="AW80" s="384"/>
      <c r="AX80" s="239"/>
      <c r="AY80" s="741"/>
      <c r="AZ80" s="428">
        <f>SUM(G80:AY80)</f>
        <v>34</v>
      </c>
      <c r="BA80" s="390">
        <f>COUNTA(G80:AX80)+(AY80/10)</f>
        <v>1</v>
      </c>
    </row>
    <row r="81" spans="1:53" ht="15.75" x14ac:dyDescent="0.25">
      <c r="A81" s="254" t="s">
        <v>594</v>
      </c>
      <c r="B81" s="430" t="s">
        <v>24</v>
      </c>
      <c r="C81" s="253" t="s">
        <v>746</v>
      </c>
      <c r="D81" s="253" t="s">
        <v>71</v>
      </c>
      <c r="E81" s="402">
        <v>2012</v>
      </c>
      <c r="F81" s="429" t="s">
        <v>532</v>
      </c>
      <c r="G81" s="518"/>
      <c r="H81" s="388">
        <v>33</v>
      </c>
      <c r="I81" s="120"/>
      <c r="J81" s="118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239"/>
      <c r="AA81" s="388"/>
      <c r="AB81" s="120"/>
      <c r="AC81" s="384"/>
      <c r="AD81" s="118"/>
      <c r="AE81" s="120"/>
      <c r="AF81" s="120"/>
      <c r="AG81" s="120"/>
      <c r="AH81" s="120"/>
      <c r="AI81" s="120"/>
      <c r="AJ81" s="120"/>
      <c r="AK81" s="120"/>
      <c r="AL81" s="120"/>
      <c r="AM81" s="120"/>
      <c r="AN81" s="120"/>
      <c r="AO81" s="121"/>
      <c r="AP81" s="121"/>
      <c r="AQ81" s="121"/>
      <c r="AR81" s="121"/>
      <c r="AS81" s="121"/>
      <c r="AT81" s="121"/>
      <c r="AU81" s="121"/>
      <c r="AV81" s="121"/>
      <c r="AW81" s="385"/>
      <c r="AX81" s="239"/>
      <c r="AY81" s="741"/>
      <c r="AZ81" s="428">
        <f>SUM(G81:AY81)</f>
        <v>33</v>
      </c>
      <c r="BA81" s="390">
        <f>COUNTA(G81:AX81)+(AY81/10)</f>
        <v>1</v>
      </c>
    </row>
    <row r="82" spans="1:53" ht="15.75" x14ac:dyDescent="0.25">
      <c r="A82" s="254" t="s">
        <v>595</v>
      </c>
      <c r="B82" s="430" t="s">
        <v>472</v>
      </c>
      <c r="C82" s="253" t="s">
        <v>913</v>
      </c>
      <c r="D82" s="253" t="s">
        <v>907</v>
      </c>
      <c r="E82" s="402">
        <v>2014</v>
      </c>
      <c r="F82" s="413" t="s">
        <v>532</v>
      </c>
      <c r="G82" s="518">
        <v>33</v>
      </c>
      <c r="H82" s="388"/>
      <c r="I82" s="120"/>
      <c r="J82" s="118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239"/>
      <c r="AA82" s="388"/>
      <c r="AB82" s="120"/>
      <c r="AC82" s="384"/>
      <c r="AD82" s="118"/>
      <c r="AE82" s="120"/>
      <c r="AF82" s="120"/>
      <c r="AG82" s="120"/>
      <c r="AH82" s="120"/>
      <c r="AI82" s="120"/>
      <c r="AJ82" s="120"/>
      <c r="AK82" s="120"/>
      <c r="AL82" s="120"/>
      <c r="AM82" s="120"/>
      <c r="AN82" s="120"/>
      <c r="AO82" s="120"/>
      <c r="AP82" s="120"/>
      <c r="AQ82" s="120"/>
      <c r="AR82" s="120"/>
      <c r="AS82" s="120"/>
      <c r="AT82" s="120"/>
      <c r="AU82" s="120"/>
      <c r="AV82" s="120"/>
      <c r="AW82" s="384"/>
      <c r="AX82" s="239"/>
      <c r="AY82" s="741"/>
      <c r="AZ82" s="428">
        <f>SUM(G82:AY82)</f>
        <v>33</v>
      </c>
      <c r="BA82" s="390">
        <f>COUNTA(G82:AX82)+(AY82/10)</f>
        <v>1</v>
      </c>
    </row>
    <row r="83" spans="1:53" ht="15.75" x14ac:dyDescent="0.25">
      <c r="A83" s="254" t="s">
        <v>596</v>
      </c>
      <c r="B83" s="430" t="s">
        <v>11</v>
      </c>
      <c r="C83" s="253" t="s">
        <v>870</v>
      </c>
      <c r="D83" s="253" t="s">
        <v>114</v>
      </c>
      <c r="E83" s="402">
        <v>2010</v>
      </c>
      <c r="F83" s="413" t="s">
        <v>531</v>
      </c>
      <c r="G83" s="518"/>
      <c r="H83" s="388"/>
      <c r="I83" s="120"/>
      <c r="J83" s="118">
        <v>32</v>
      </c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239"/>
      <c r="AA83" s="388"/>
      <c r="AB83" s="120"/>
      <c r="AC83" s="384"/>
      <c r="AD83" s="118"/>
      <c r="AE83" s="120"/>
      <c r="AF83" s="120"/>
      <c r="AG83" s="120"/>
      <c r="AH83" s="120"/>
      <c r="AI83" s="120"/>
      <c r="AJ83" s="120"/>
      <c r="AK83" s="120"/>
      <c r="AL83" s="120"/>
      <c r="AM83" s="120"/>
      <c r="AN83" s="120"/>
      <c r="AO83" s="120"/>
      <c r="AP83" s="120"/>
      <c r="AQ83" s="120"/>
      <c r="AR83" s="120"/>
      <c r="AS83" s="120"/>
      <c r="AT83" s="120"/>
      <c r="AU83" s="120"/>
      <c r="AV83" s="120"/>
      <c r="AW83" s="384"/>
      <c r="AX83" s="239"/>
      <c r="AY83" s="741"/>
      <c r="AZ83" s="428">
        <f>SUM(G83:AY83)</f>
        <v>32</v>
      </c>
      <c r="BA83" s="390">
        <f>COUNTA(G83:AX83)+(AY83/10)</f>
        <v>1</v>
      </c>
    </row>
    <row r="84" spans="1:53" ht="15.75" x14ac:dyDescent="0.25">
      <c r="A84" s="254" t="s">
        <v>597</v>
      </c>
      <c r="B84" s="430" t="s">
        <v>72</v>
      </c>
      <c r="C84" s="253" t="s">
        <v>81</v>
      </c>
      <c r="D84" s="253" t="s">
        <v>82</v>
      </c>
      <c r="E84" s="402">
        <v>2016</v>
      </c>
      <c r="F84" s="413" t="s">
        <v>531</v>
      </c>
      <c r="G84" s="518"/>
      <c r="H84" s="388"/>
      <c r="I84" s="120"/>
      <c r="J84" s="118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239"/>
      <c r="AA84" s="388"/>
      <c r="AB84" s="120"/>
      <c r="AC84" s="384"/>
      <c r="AD84" s="118"/>
      <c r="AE84" s="120"/>
      <c r="AF84" s="120"/>
      <c r="AG84" s="120"/>
      <c r="AH84" s="120"/>
      <c r="AI84" s="120"/>
      <c r="AJ84" s="120"/>
      <c r="AK84" s="120"/>
      <c r="AL84" s="120"/>
      <c r="AM84" s="120"/>
      <c r="AN84" s="120"/>
      <c r="AO84" s="120"/>
      <c r="AP84" s="120"/>
      <c r="AQ84" s="120"/>
      <c r="AR84" s="120"/>
      <c r="AS84" s="120"/>
      <c r="AT84" s="120"/>
      <c r="AU84" s="120"/>
      <c r="AV84" s="120"/>
      <c r="AW84" s="384"/>
      <c r="AX84" s="239"/>
      <c r="AY84" s="741">
        <v>30</v>
      </c>
      <c r="AZ84" s="428">
        <f>SUM(G84:AY84)</f>
        <v>30</v>
      </c>
      <c r="BA84" s="390">
        <f>COUNTA(G84:AX84)+(AY84/10)</f>
        <v>3</v>
      </c>
    </row>
    <row r="85" spans="1:53" ht="15.75" x14ac:dyDescent="0.25">
      <c r="A85" s="254" t="s">
        <v>598</v>
      </c>
      <c r="B85" s="430" t="s">
        <v>72</v>
      </c>
      <c r="C85" s="253" t="s">
        <v>360</v>
      </c>
      <c r="D85" s="253" t="s">
        <v>361</v>
      </c>
      <c r="E85" s="402">
        <v>2012</v>
      </c>
      <c r="F85" s="413" t="s">
        <v>531</v>
      </c>
      <c r="G85" s="518"/>
      <c r="H85" s="388"/>
      <c r="I85" s="120"/>
      <c r="J85" s="118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239"/>
      <c r="AA85" s="388"/>
      <c r="AB85" s="120"/>
      <c r="AC85" s="384"/>
      <c r="AD85" s="118"/>
      <c r="AE85" s="120"/>
      <c r="AF85" s="120"/>
      <c r="AG85" s="120"/>
      <c r="AH85" s="120"/>
      <c r="AI85" s="120"/>
      <c r="AJ85" s="120"/>
      <c r="AK85" s="120"/>
      <c r="AL85" s="120"/>
      <c r="AM85" s="120"/>
      <c r="AN85" s="120"/>
      <c r="AO85" s="120"/>
      <c r="AP85" s="120"/>
      <c r="AQ85" s="120"/>
      <c r="AR85" s="120"/>
      <c r="AS85" s="120"/>
      <c r="AT85" s="120"/>
      <c r="AU85" s="120"/>
      <c r="AV85" s="120"/>
      <c r="AW85" s="384"/>
      <c r="AX85" s="239"/>
      <c r="AY85" s="741">
        <v>30</v>
      </c>
      <c r="AZ85" s="428">
        <f>SUM(G85:AY85)</f>
        <v>30</v>
      </c>
      <c r="BA85" s="390">
        <f>COUNTA(G85:AX85)+(AY85/10)</f>
        <v>3</v>
      </c>
    </row>
    <row r="86" spans="1:53" ht="15.75" x14ac:dyDescent="0.25">
      <c r="A86" s="254" t="s">
        <v>599</v>
      </c>
      <c r="B86" s="430" t="s">
        <v>72</v>
      </c>
      <c r="C86" s="253" t="s">
        <v>85</v>
      </c>
      <c r="D86" s="253" t="s">
        <v>84</v>
      </c>
      <c r="E86" s="402">
        <v>2011</v>
      </c>
      <c r="F86" s="413" t="s">
        <v>531</v>
      </c>
      <c r="G86" s="518"/>
      <c r="H86" s="388"/>
      <c r="I86" s="120"/>
      <c r="J86" s="118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239"/>
      <c r="AA86" s="388"/>
      <c r="AB86" s="120"/>
      <c r="AC86" s="384"/>
      <c r="AD86" s="118"/>
      <c r="AE86" s="120"/>
      <c r="AF86" s="120"/>
      <c r="AG86" s="120"/>
      <c r="AH86" s="120"/>
      <c r="AI86" s="120"/>
      <c r="AJ86" s="120"/>
      <c r="AK86" s="120"/>
      <c r="AL86" s="120"/>
      <c r="AM86" s="120"/>
      <c r="AN86" s="120"/>
      <c r="AO86" s="120"/>
      <c r="AP86" s="120"/>
      <c r="AQ86" s="120"/>
      <c r="AR86" s="120"/>
      <c r="AS86" s="120"/>
      <c r="AT86" s="120"/>
      <c r="AU86" s="120"/>
      <c r="AV86" s="120"/>
      <c r="AW86" s="384"/>
      <c r="AX86" s="239"/>
      <c r="AY86" s="741">
        <v>30</v>
      </c>
      <c r="AZ86" s="428">
        <f>SUM(G86:AY86)</f>
        <v>30</v>
      </c>
      <c r="BA86" s="390">
        <f>COUNTA(G86:AX86)+(AY86/10)</f>
        <v>3</v>
      </c>
    </row>
    <row r="87" spans="1:53" ht="15.75" x14ac:dyDescent="0.25">
      <c r="A87" s="254" t="s">
        <v>600</v>
      </c>
      <c r="B87" s="430" t="s">
        <v>72</v>
      </c>
      <c r="C87" s="253" t="s">
        <v>86</v>
      </c>
      <c r="D87" s="253" t="s">
        <v>77</v>
      </c>
      <c r="E87" s="402">
        <v>2011</v>
      </c>
      <c r="F87" s="413" t="s">
        <v>531</v>
      </c>
      <c r="G87" s="518"/>
      <c r="H87" s="388"/>
      <c r="I87" s="120"/>
      <c r="J87" s="118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239"/>
      <c r="AA87" s="388"/>
      <c r="AB87" s="120"/>
      <c r="AC87" s="384"/>
      <c r="AD87" s="118"/>
      <c r="AE87" s="120"/>
      <c r="AF87" s="120"/>
      <c r="AG87" s="120"/>
      <c r="AH87" s="120"/>
      <c r="AI87" s="120"/>
      <c r="AJ87" s="120"/>
      <c r="AK87" s="120"/>
      <c r="AL87" s="120"/>
      <c r="AM87" s="120"/>
      <c r="AN87" s="120"/>
      <c r="AO87" s="120"/>
      <c r="AP87" s="120"/>
      <c r="AQ87" s="120"/>
      <c r="AR87" s="120"/>
      <c r="AS87" s="120"/>
      <c r="AT87" s="120"/>
      <c r="AU87" s="120"/>
      <c r="AV87" s="120"/>
      <c r="AW87" s="384"/>
      <c r="AX87" s="239"/>
      <c r="AY87" s="741">
        <v>30</v>
      </c>
      <c r="AZ87" s="428">
        <f>SUM(G87:AY87)</f>
        <v>30</v>
      </c>
      <c r="BA87" s="390">
        <f>COUNTA(G87:AX87)+(AY87/10)</f>
        <v>3</v>
      </c>
    </row>
    <row r="88" spans="1:53" ht="15.75" x14ac:dyDescent="0.25">
      <c r="A88" s="254" t="s">
        <v>601</v>
      </c>
      <c r="B88" s="430" t="s">
        <v>72</v>
      </c>
      <c r="C88" s="253" t="s">
        <v>430</v>
      </c>
      <c r="D88" s="253" t="s">
        <v>84</v>
      </c>
      <c r="E88" s="402">
        <v>2011</v>
      </c>
      <c r="F88" s="413" t="s">
        <v>531</v>
      </c>
      <c r="G88" s="518"/>
      <c r="H88" s="388"/>
      <c r="I88" s="120"/>
      <c r="J88" s="118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239"/>
      <c r="AA88" s="388"/>
      <c r="AB88" s="120"/>
      <c r="AC88" s="384"/>
      <c r="AD88" s="118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  <c r="AT88" s="120"/>
      <c r="AU88" s="120"/>
      <c r="AV88" s="120"/>
      <c r="AW88" s="384"/>
      <c r="AX88" s="239"/>
      <c r="AY88" s="741">
        <v>30</v>
      </c>
      <c r="AZ88" s="428">
        <f>SUM(G88:AY88)</f>
        <v>30</v>
      </c>
      <c r="BA88" s="390">
        <f>COUNTA(G88:AX88)+(AY88/10)</f>
        <v>3</v>
      </c>
    </row>
    <row r="89" spans="1:53" ht="15.75" x14ac:dyDescent="0.25">
      <c r="A89" s="254" t="s">
        <v>602</v>
      </c>
      <c r="B89" s="430" t="s">
        <v>14</v>
      </c>
      <c r="C89" s="253" t="s">
        <v>914</v>
      </c>
      <c r="D89" s="253" t="s">
        <v>130</v>
      </c>
      <c r="E89" s="402">
        <v>2014</v>
      </c>
      <c r="F89" s="413" t="s">
        <v>532</v>
      </c>
      <c r="G89" s="518">
        <v>30</v>
      </c>
      <c r="H89" s="388"/>
      <c r="I89" s="120"/>
      <c r="J89" s="118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239"/>
      <c r="AA89" s="388"/>
      <c r="AB89" s="120"/>
      <c r="AC89" s="384"/>
      <c r="AD89" s="118"/>
      <c r="AE89" s="120"/>
      <c r="AF89" s="120"/>
      <c r="AG89" s="120"/>
      <c r="AH89" s="120"/>
      <c r="AI89" s="120"/>
      <c r="AJ89" s="120"/>
      <c r="AK89" s="120"/>
      <c r="AL89" s="120"/>
      <c r="AM89" s="120"/>
      <c r="AN89" s="120"/>
      <c r="AO89" s="120"/>
      <c r="AP89" s="120"/>
      <c r="AQ89" s="120"/>
      <c r="AR89" s="120"/>
      <c r="AS89" s="120"/>
      <c r="AT89" s="120"/>
      <c r="AU89" s="120"/>
      <c r="AV89" s="120"/>
      <c r="AW89" s="384"/>
      <c r="AX89" s="239"/>
      <c r="AY89" s="741"/>
      <c r="AZ89" s="428">
        <f>SUM(G89:AY89)</f>
        <v>30</v>
      </c>
      <c r="BA89" s="390">
        <f>COUNTA(G89:AX89)+(AY89/10)</f>
        <v>1</v>
      </c>
    </row>
    <row r="90" spans="1:53" ht="15.75" x14ac:dyDescent="0.25">
      <c r="A90" s="254" t="s">
        <v>603</v>
      </c>
      <c r="B90" s="430" t="s">
        <v>13</v>
      </c>
      <c r="C90" s="253" t="s">
        <v>398</v>
      </c>
      <c r="D90" s="253" t="s">
        <v>497</v>
      </c>
      <c r="E90" s="402">
        <v>2013</v>
      </c>
      <c r="F90" s="413" t="s">
        <v>531</v>
      </c>
      <c r="G90" s="518"/>
      <c r="H90" s="388"/>
      <c r="I90" s="120"/>
      <c r="J90" s="118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239"/>
      <c r="AA90" s="388"/>
      <c r="AB90" s="120"/>
      <c r="AC90" s="384"/>
      <c r="AD90" s="118"/>
      <c r="AE90" s="120"/>
      <c r="AF90" s="120"/>
      <c r="AG90" s="120"/>
      <c r="AH90" s="120"/>
      <c r="AI90" s="120"/>
      <c r="AJ90" s="120"/>
      <c r="AK90" s="120"/>
      <c r="AL90" s="120"/>
      <c r="AM90" s="120"/>
      <c r="AN90" s="120"/>
      <c r="AO90" s="120"/>
      <c r="AP90" s="120"/>
      <c r="AQ90" s="120"/>
      <c r="AR90" s="120"/>
      <c r="AS90" s="120"/>
      <c r="AT90" s="120"/>
      <c r="AU90" s="120"/>
      <c r="AV90" s="120"/>
      <c r="AW90" s="384"/>
      <c r="AX90" s="239"/>
      <c r="AY90" s="741">
        <v>30</v>
      </c>
      <c r="AZ90" s="428">
        <f>SUM(G90:AY90)</f>
        <v>30</v>
      </c>
      <c r="BA90" s="390">
        <f>COUNTA(G90:AX90)+(AY90/10)</f>
        <v>3</v>
      </c>
    </row>
    <row r="91" spans="1:53" ht="15.75" x14ac:dyDescent="0.25">
      <c r="A91" s="254" t="s">
        <v>604</v>
      </c>
      <c r="B91" s="430" t="s">
        <v>10</v>
      </c>
      <c r="C91" s="253" t="s">
        <v>945</v>
      </c>
      <c r="D91" s="253" t="s">
        <v>96</v>
      </c>
      <c r="E91" s="402">
        <v>2007</v>
      </c>
      <c r="F91" s="413" t="s">
        <v>531</v>
      </c>
      <c r="G91" s="518"/>
      <c r="H91" s="388"/>
      <c r="I91" s="120"/>
      <c r="J91" s="118">
        <v>30</v>
      </c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239"/>
      <c r="AA91" s="388"/>
      <c r="AB91" s="120"/>
      <c r="AC91" s="384"/>
      <c r="AD91" s="118"/>
      <c r="AE91" s="120"/>
      <c r="AF91" s="120"/>
      <c r="AG91" s="120"/>
      <c r="AH91" s="120"/>
      <c r="AI91" s="120"/>
      <c r="AJ91" s="120"/>
      <c r="AK91" s="120"/>
      <c r="AL91" s="120"/>
      <c r="AM91" s="120"/>
      <c r="AN91" s="120"/>
      <c r="AO91" s="120"/>
      <c r="AP91" s="120"/>
      <c r="AQ91" s="120"/>
      <c r="AR91" s="120"/>
      <c r="AS91" s="120"/>
      <c r="AT91" s="120"/>
      <c r="AU91" s="120"/>
      <c r="AV91" s="120"/>
      <c r="AW91" s="384"/>
      <c r="AX91" s="239"/>
      <c r="AY91" s="741"/>
      <c r="AZ91" s="428">
        <f>SUM(G91:AY91)</f>
        <v>30</v>
      </c>
      <c r="BA91" s="390">
        <f>COUNTA(G91:AX91)+(AY91/10)</f>
        <v>1</v>
      </c>
    </row>
    <row r="92" spans="1:53" ht="15.75" x14ac:dyDescent="0.25">
      <c r="A92" s="254" t="s">
        <v>605</v>
      </c>
      <c r="B92" s="430" t="s">
        <v>94</v>
      </c>
      <c r="C92" s="253" t="s">
        <v>498</v>
      </c>
      <c r="D92" s="253" t="s">
        <v>130</v>
      </c>
      <c r="E92" s="402">
        <v>2011</v>
      </c>
      <c r="F92" s="413" t="s">
        <v>531</v>
      </c>
      <c r="G92" s="518"/>
      <c r="H92" s="388"/>
      <c r="I92" s="120">
        <v>30</v>
      </c>
      <c r="J92" s="118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239"/>
      <c r="AA92" s="388"/>
      <c r="AB92" s="120"/>
      <c r="AC92" s="384"/>
      <c r="AD92" s="118"/>
      <c r="AE92" s="120"/>
      <c r="AF92" s="120"/>
      <c r="AG92" s="120"/>
      <c r="AH92" s="120"/>
      <c r="AI92" s="120"/>
      <c r="AJ92" s="120"/>
      <c r="AK92" s="120"/>
      <c r="AL92" s="120"/>
      <c r="AM92" s="120"/>
      <c r="AN92" s="120"/>
      <c r="AO92" s="120"/>
      <c r="AP92" s="120"/>
      <c r="AQ92" s="120"/>
      <c r="AR92" s="120"/>
      <c r="AS92" s="120"/>
      <c r="AT92" s="120"/>
      <c r="AU92" s="120"/>
      <c r="AV92" s="120"/>
      <c r="AW92" s="384"/>
      <c r="AX92" s="239"/>
      <c r="AY92" s="741"/>
      <c r="AZ92" s="428">
        <f>SUM(G92:AY92)</f>
        <v>30</v>
      </c>
      <c r="BA92" s="390">
        <f>COUNTA(G92:AX92)+(AY92/10)</f>
        <v>1</v>
      </c>
    </row>
    <row r="93" spans="1:53" ht="15.75" x14ac:dyDescent="0.25">
      <c r="A93" s="254" t="s">
        <v>606</v>
      </c>
      <c r="B93" s="439" t="s">
        <v>24</v>
      </c>
      <c r="C93" s="416" t="s">
        <v>619</v>
      </c>
      <c r="D93" s="416" t="s">
        <v>642</v>
      </c>
      <c r="E93" s="404">
        <v>2011</v>
      </c>
      <c r="F93" s="457" t="s">
        <v>532</v>
      </c>
      <c r="G93" s="519"/>
      <c r="H93" s="408">
        <v>26</v>
      </c>
      <c r="I93" s="121"/>
      <c r="J93" s="119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240"/>
      <c r="AA93" s="408"/>
      <c r="AB93" s="121"/>
      <c r="AC93" s="385"/>
      <c r="AD93" s="119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385"/>
      <c r="AX93" s="239"/>
      <c r="AY93" s="741"/>
      <c r="AZ93" s="428">
        <f>SUM(G93:AY93)</f>
        <v>26</v>
      </c>
      <c r="BA93" s="390">
        <f>COUNTA(G93:AX93)+(AY93/10)</f>
        <v>1</v>
      </c>
    </row>
    <row r="94" spans="1:53" ht="15.75" x14ac:dyDescent="0.25">
      <c r="A94" s="254" t="s">
        <v>607</v>
      </c>
      <c r="B94" s="430" t="s">
        <v>11</v>
      </c>
      <c r="C94" s="253" t="s">
        <v>526</v>
      </c>
      <c r="D94" s="253" t="s">
        <v>177</v>
      </c>
      <c r="E94" s="402">
        <v>2012</v>
      </c>
      <c r="F94" s="413" t="s">
        <v>531</v>
      </c>
      <c r="G94" s="518"/>
      <c r="H94" s="388"/>
      <c r="I94" s="120">
        <v>24</v>
      </c>
      <c r="J94" s="118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239"/>
      <c r="AA94" s="388"/>
      <c r="AB94" s="120"/>
      <c r="AC94" s="384"/>
      <c r="AD94" s="118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384"/>
      <c r="AX94" s="239"/>
      <c r="AY94" s="741"/>
      <c r="AZ94" s="428">
        <f>SUM(G94:AY94)</f>
        <v>24</v>
      </c>
      <c r="BA94" s="390">
        <f>COUNTA(G94:AX94)+(AY94/10)</f>
        <v>1</v>
      </c>
    </row>
    <row r="95" spans="1:53" ht="15.75" x14ac:dyDescent="0.25">
      <c r="A95" s="254" t="s">
        <v>608</v>
      </c>
      <c r="B95" s="236" t="s">
        <v>657</v>
      </c>
      <c r="C95" s="253" t="s">
        <v>899</v>
      </c>
      <c r="D95" s="253" t="s">
        <v>141</v>
      </c>
      <c r="E95" s="402">
        <v>2012</v>
      </c>
      <c r="F95" s="413" t="s">
        <v>531</v>
      </c>
      <c r="G95" s="518"/>
      <c r="H95" s="388">
        <v>23</v>
      </c>
      <c r="I95" s="120"/>
      <c r="J95" s="118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239"/>
      <c r="AA95" s="388"/>
      <c r="AB95" s="120"/>
      <c r="AC95" s="384"/>
      <c r="AD95" s="118"/>
      <c r="AE95" s="120"/>
      <c r="AF95" s="120"/>
      <c r="AG95" s="120"/>
      <c r="AH95" s="120"/>
      <c r="AI95" s="120"/>
      <c r="AJ95" s="120"/>
      <c r="AK95" s="120"/>
      <c r="AL95" s="120"/>
      <c r="AM95" s="120"/>
      <c r="AN95" s="120"/>
      <c r="AO95" s="120"/>
      <c r="AP95" s="120"/>
      <c r="AQ95" s="120"/>
      <c r="AR95" s="120"/>
      <c r="AS95" s="120"/>
      <c r="AT95" s="120"/>
      <c r="AU95" s="120"/>
      <c r="AV95" s="120"/>
      <c r="AW95" s="384"/>
      <c r="AX95" s="239"/>
      <c r="AY95" s="741"/>
      <c r="AZ95" s="428">
        <f>SUM(G95:AY95)</f>
        <v>23</v>
      </c>
      <c r="BA95" s="390">
        <f>COUNTA(G95:AX95)+(AY95/10)</f>
        <v>1</v>
      </c>
    </row>
    <row r="96" spans="1:53" ht="15.75" x14ac:dyDescent="0.25">
      <c r="A96" s="254" t="s">
        <v>625</v>
      </c>
      <c r="B96" s="430" t="s">
        <v>7</v>
      </c>
      <c r="C96" s="253" t="s">
        <v>75</v>
      </c>
      <c r="D96" s="253" t="s">
        <v>76</v>
      </c>
      <c r="E96" s="402">
        <v>2013</v>
      </c>
      <c r="F96" s="413" t="s">
        <v>531</v>
      </c>
      <c r="G96" s="236"/>
      <c r="H96" s="388"/>
      <c r="I96" s="120"/>
      <c r="J96" s="120"/>
      <c r="K96" s="120"/>
      <c r="L96" s="41"/>
      <c r="M96" s="120"/>
      <c r="N96" s="41"/>
      <c r="O96" s="120"/>
      <c r="P96" s="120"/>
      <c r="Q96" s="41"/>
      <c r="R96" s="41"/>
      <c r="S96" s="120"/>
      <c r="T96" s="41"/>
      <c r="U96" s="120"/>
      <c r="V96" s="120"/>
      <c r="W96" s="41"/>
      <c r="X96" s="120"/>
      <c r="Y96" s="120"/>
      <c r="Z96" s="1149"/>
      <c r="AA96" s="414"/>
      <c r="AB96" s="120"/>
      <c r="AC96" s="384"/>
      <c r="AD96" s="120"/>
      <c r="AE96" s="120"/>
      <c r="AF96" s="120"/>
      <c r="AG96" s="120"/>
      <c r="AH96" s="120"/>
      <c r="AI96" s="120"/>
      <c r="AJ96" s="120"/>
      <c r="AK96" s="120"/>
      <c r="AL96" s="120"/>
      <c r="AM96" s="120"/>
      <c r="AN96" s="120"/>
      <c r="AO96" s="120"/>
      <c r="AP96" s="120"/>
      <c r="AQ96" s="120"/>
      <c r="AR96" s="120"/>
      <c r="AS96" s="120"/>
      <c r="AT96" s="120"/>
      <c r="AU96" s="120"/>
      <c r="AV96" s="120"/>
      <c r="AW96" s="384"/>
      <c r="AX96" s="239"/>
      <c r="AY96" s="741">
        <v>20</v>
      </c>
      <c r="AZ96" s="428">
        <f>SUM(G96:AY96)</f>
        <v>20</v>
      </c>
      <c r="BA96" s="390">
        <f>COUNTA(G96:AX96)+(AY96/10)</f>
        <v>2</v>
      </c>
    </row>
    <row r="97" spans="1:53" ht="15.75" x14ac:dyDescent="0.25">
      <c r="A97" s="254" t="s">
        <v>626</v>
      </c>
      <c r="B97" s="439" t="s">
        <v>7</v>
      </c>
      <c r="C97" s="416" t="s">
        <v>144</v>
      </c>
      <c r="D97" s="416" t="s">
        <v>145</v>
      </c>
      <c r="E97" s="404">
        <v>2008</v>
      </c>
      <c r="F97" s="390" t="s">
        <v>531</v>
      </c>
      <c r="G97" s="519"/>
      <c r="H97" s="408"/>
      <c r="I97" s="121"/>
      <c r="J97" s="119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240"/>
      <c r="AA97" s="408"/>
      <c r="AB97" s="121"/>
      <c r="AC97" s="385"/>
      <c r="AD97" s="119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385"/>
      <c r="AX97" s="240"/>
      <c r="AY97" s="124">
        <v>20</v>
      </c>
      <c r="AZ97" s="428">
        <f>SUM(G97:AY97)</f>
        <v>20</v>
      </c>
      <c r="BA97" s="390">
        <f>COUNTA(G97:AX97)+(AY97/10)</f>
        <v>2</v>
      </c>
    </row>
    <row r="98" spans="1:53" ht="15.75" x14ac:dyDescent="0.25">
      <c r="A98" s="254" t="s">
        <v>627</v>
      </c>
      <c r="B98" s="430" t="s">
        <v>72</v>
      </c>
      <c r="C98" s="253" t="s">
        <v>593</v>
      </c>
      <c r="D98" s="253" t="s">
        <v>68</v>
      </c>
      <c r="E98" s="402">
        <v>2012</v>
      </c>
      <c r="F98" s="413" t="s">
        <v>531</v>
      </c>
      <c r="G98" s="518"/>
      <c r="H98" s="388"/>
      <c r="I98" s="120"/>
      <c r="J98" s="118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239"/>
      <c r="AA98" s="388"/>
      <c r="AB98" s="120"/>
      <c r="AC98" s="384"/>
      <c r="AD98" s="118"/>
      <c r="AE98" s="120"/>
      <c r="AF98" s="120"/>
      <c r="AG98" s="120"/>
      <c r="AH98" s="120"/>
      <c r="AI98" s="120"/>
      <c r="AJ98" s="120"/>
      <c r="AK98" s="120"/>
      <c r="AL98" s="120"/>
      <c r="AM98" s="120"/>
      <c r="AN98" s="120"/>
      <c r="AO98" s="120"/>
      <c r="AP98" s="120"/>
      <c r="AQ98" s="120"/>
      <c r="AR98" s="120"/>
      <c r="AS98" s="120"/>
      <c r="AT98" s="120"/>
      <c r="AU98" s="120"/>
      <c r="AV98" s="120"/>
      <c r="AW98" s="384"/>
      <c r="AX98" s="239"/>
      <c r="AY98" s="741">
        <v>20</v>
      </c>
      <c r="AZ98" s="428">
        <f>SUM(G98:AY98)</f>
        <v>20</v>
      </c>
      <c r="BA98" s="390">
        <f>COUNTA(G98:AX98)+(AY98/10)</f>
        <v>2</v>
      </c>
    </row>
    <row r="99" spans="1:53" ht="15.75" x14ac:dyDescent="0.25">
      <c r="A99" s="254" t="s">
        <v>628</v>
      </c>
      <c r="B99" s="439" t="s">
        <v>72</v>
      </c>
      <c r="C99" s="416" t="s">
        <v>579</v>
      </c>
      <c r="D99" s="416" t="s">
        <v>135</v>
      </c>
      <c r="E99" s="404">
        <v>2010</v>
      </c>
      <c r="F99" s="390" t="s">
        <v>531</v>
      </c>
      <c r="G99" s="519"/>
      <c r="H99" s="408"/>
      <c r="I99" s="121"/>
      <c r="J99" s="119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240"/>
      <c r="AA99" s="408"/>
      <c r="AB99" s="121"/>
      <c r="AC99" s="385"/>
      <c r="AD99" s="119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385"/>
      <c r="AX99" s="240"/>
      <c r="AY99" s="124">
        <v>20</v>
      </c>
      <c r="AZ99" s="428">
        <f>SUM(G99:AY99)</f>
        <v>20</v>
      </c>
      <c r="BA99" s="390">
        <f>COUNTA(G99:AX99)+(AY99/10)</f>
        <v>2</v>
      </c>
    </row>
    <row r="100" spans="1:53" ht="15.75" x14ac:dyDescent="0.25">
      <c r="A100" s="254" t="s">
        <v>629</v>
      </c>
      <c r="B100" s="430" t="s">
        <v>72</v>
      </c>
      <c r="C100" s="253" t="s">
        <v>124</v>
      </c>
      <c r="D100" s="253" t="s">
        <v>125</v>
      </c>
      <c r="E100" s="402">
        <v>2010</v>
      </c>
      <c r="F100" s="413" t="s">
        <v>531</v>
      </c>
      <c r="G100" s="518"/>
      <c r="H100" s="388"/>
      <c r="I100" s="120"/>
      <c r="J100" s="118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239"/>
      <c r="AA100" s="388"/>
      <c r="AB100" s="120"/>
      <c r="AC100" s="384"/>
      <c r="AD100" s="118"/>
      <c r="AE100" s="120"/>
      <c r="AF100" s="120"/>
      <c r="AG100" s="120"/>
      <c r="AH100" s="120"/>
      <c r="AI100" s="120"/>
      <c r="AJ100" s="120"/>
      <c r="AK100" s="120"/>
      <c r="AL100" s="120"/>
      <c r="AM100" s="120"/>
      <c r="AN100" s="120"/>
      <c r="AO100" s="120"/>
      <c r="AP100" s="120"/>
      <c r="AQ100" s="120"/>
      <c r="AR100" s="120"/>
      <c r="AS100" s="120"/>
      <c r="AT100" s="120"/>
      <c r="AU100" s="120"/>
      <c r="AV100" s="120"/>
      <c r="AW100" s="384"/>
      <c r="AX100" s="239"/>
      <c r="AY100" s="741">
        <v>20</v>
      </c>
      <c r="AZ100" s="428">
        <f>SUM(G100:AY100)</f>
        <v>20</v>
      </c>
      <c r="BA100" s="390">
        <f>COUNTA(G100:AX100)+(AY100/10)</f>
        <v>2</v>
      </c>
    </row>
    <row r="101" spans="1:53" ht="15.75" x14ac:dyDescent="0.25">
      <c r="A101" s="254" t="s">
        <v>630</v>
      </c>
      <c r="B101" s="236" t="s">
        <v>72</v>
      </c>
      <c r="C101" s="253" t="s">
        <v>833</v>
      </c>
      <c r="D101" s="253" t="s">
        <v>834</v>
      </c>
      <c r="E101" s="402">
        <v>2009</v>
      </c>
      <c r="F101" s="413" t="s">
        <v>531</v>
      </c>
      <c r="G101" s="518"/>
      <c r="H101" s="388"/>
      <c r="I101" s="120"/>
      <c r="J101" s="118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239"/>
      <c r="AA101" s="388"/>
      <c r="AB101" s="120"/>
      <c r="AC101" s="384"/>
      <c r="AD101" s="118"/>
      <c r="AE101" s="120"/>
      <c r="AF101" s="120"/>
      <c r="AG101" s="120"/>
      <c r="AH101" s="120"/>
      <c r="AI101" s="120"/>
      <c r="AJ101" s="120"/>
      <c r="AK101" s="120"/>
      <c r="AL101" s="120"/>
      <c r="AM101" s="120"/>
      <c r="AN101" s="120"/>
      <c r="AO101" s="120"/>
      <c r="AP101" s="120"/>
      <c r="AQ101" s="120"/>
      <c r="AR101" s="120"/>
      <c r="AS101" s="120"/>
      <c r="AT101" s="120"/>
      <c r="AU101" s="120"/>
      <c r="AV101" s="120"/>
      <c r="AW101" s="384"/>
      <c r="AX101" s="239"/>
      <c r="AY101" s="741">
        <v>20</v>
      </c>
      <c r="AZ101" s="428">
        <f>SUM(G101:AY101)</f>
        <v>20</v>
      </c>
      <c r="BA101" s="390">
        <f>COUNTA(G101:AX101)+(AY101/10)</f>
        <v>2</v>
      </c>
    </row>
    <row r="102" spans="1:53" ht="15.75" x14ac:dyDescent="0.25">
      <c r="A102" s="254" t="s">
        <v>631</v>
      </c>
      <c r="B102" s="430" t="s">
        <v>15</v>
      </c>
      <c r="C102" s="253" t="s">
        <v>150</v>
      </c>
      <c r="D102" s="253" t="s">
        <v>71</v>
      </c>
      <c r="E102" s="402">
        <v>2009</v>
      </c>
      <c r="F102" s="413" t="s">
        <v>531</v>
      </c>
      <c r="G102" s="518"/>
      <c r="H102" s="388"/>
      <c r="I102" s="120"/>
      <c r="J102" s="118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239"/>
      <c r="AA102" s="388"/>
      <c r="AB102" s="120"/>
      <c r="AC102" s="384"/>
      <c r="AD102" s="118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384"/>
      <c r="AX102" s="239"/>
      <c r="AY102" s="741">
        <v>20</v>
      </c>
      <c r="AZ102" s="428">
        <f>SUM(G102:AY102)</f>
        <v>20</v>
      </c>
      <c r="BA102" s="390">
        <f>COUNTA(G102:AX102)+(AY102/10)</f>
        <v>2</v>
      </c>
    </row>
    <row r="103" spans="1:53" ht="15.75" x14ac:dyDescent="0.25">
      <c r="A103" s="254" t="s">
        <v>632</v>
      </c>
      <c r="B103" s="430" t="s">
        <v>922</v>
      </c>
      <c r="C103" s="253" t="s">
        <v>763</v>
      </c>
      <c r="D103" s="253" t="s">
        <v>146</v>
      </c>
      <c r="E103" s="402">
        <v>2011</v>
      </c>
      <c r="F103" s="413" t="s">
        <v>532</v>
      </c>
      <c r="G103" s="518"/>
      <c r="H103" s="388"/>
      <c r="I103" s="120">
        <v>18</v>
      </c>
      <c r="J103" s="118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239"/>
      <c r="AA103" s="388"/>
      <c r="AB103" s="120"/>
      <c r="AC103" s="384"/>
      <c r="AD103" s="118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384"/>
      <c r="AX103" s="239"/>
      <c r="AY103" s="741"/>
      <c r="AZ103" s="428">
        <f>SUM(G103:AY103)</f>
        <v>18</v>
      </c>
      <c r="BA103" s="390">
        <f>COUNTA(G103:AX103)+(AY103/10)</f>
        <v>1</v>
      </c>
    </row>
    <row r="104" spans="1:53" ht="15.75" x14ac:dyDescent="0.25">
      <c r="A104" s="254" t="s">
        <v>633</v>
      </c>
      <c r="B104" s="430" t="s">
        <v>922</v>
      </c>
      <c r="C104" s="253" t="s">
        <v>923</v>
      </c>
      <c r="D104" s="253" t="s">
        <v>98</v>
      </c>
      <c r="E104" s="402">
        <v>2014</v>
      </c>
      <c r="F104" s="413" t="s">
        <v>532</v>
      </c>
      <c r="G104" s="518"/>
      <c r="H104" s="388"/>
      <c r="I104" s="120">
        <v>17</v>
      </c>
      <c r="J104" s="118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239"/>
      <c r="AA104" s="388"/>
      <c r="AB104" s="120"/>
      <c r="AC104" s="384"/>
      <c r="AD104" s="118"/>
      <c r="AE104" s="120"/>
      <c r="AF104" s="120"/>
      <c r="AG104" s="120"/>
      <c r="AH104" s="120"/>
      <c r="AI104" s="120"/>
      <c r="AJ104" s="120"/>
      <c r="AK104" s="120"/>
      <c r="AL104" s="120"/>
      <c r="AM104" s="120"/>
      <c r="AN104" s="120"/>
      <c r="AO104" s="120"/>
      <c r="AP104" s="120"/>
      <c r="AQ104" s="120"/>
      <c r="AR104" s="120"/>
      <c r="AS104" s="120"/>
      <c r="AT104" s="120"/>
      <c r="AU104" s="120"/>
      <c r="AV104" s="120"/>
      <c r="AW104" s="384"/>
      <c r="AX104" s="239"/>
      <c r="AY104" s="741"/>
      <c r="AZ104" s="428">
        <f>SUM(G104:AY104)</f>
        <v>17</v>
      </c>
      <c r="BA104" s="390">
        <f>COUNTA(G104:AX104)+(AY104/10)</f>
        <v>1</v>
      </c>
    </row>
    <row r="105" spans="1:53" ht="15.75" x14ac:dyDescent="0.25">
      <c r="A105" s="254" t="s">
        <v>634</v>
      </c>
      <c r="B105" s="430" t="s">
        <v>385</v>
      </c>
      <c r="C105" s="253" t="s">
        <v>410</v>
      </c>
      <c r="D105" s="253" t="s">
        <v>116</v>
      </c>
      <c r="E105" s="402">
        <v>2012</v>
      </c>
      <c r="F105" s="413" t="s">
        <v>531</v>
      </c>
      <c r="G105" s="518"/>
      <c r="H105" s="388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239"/>
      <c r="AA105" s="388"/>
      <c r="AB105" s="120"/>
      <c r="AC105" s="384"/>
      <c r="AD105" s="118"/>
      <c r="AE105" s="120"/>
      <c r="AF105" s="120"/>
      <c r="AG105" s="120"/>
      <c r="AH105" s="120"/>
      <c r="AI105" s="120"/>
      <c r="AJ105" s="120"/>
      <c r="AK105" s="120"/>
      <c r="AL105" s="120"/>
      <c r="AM105" s="120"/>
      <c r="AN105" s="120"/>
      <c r="AO105" s="120"/>
      <c r="AP105" s="120"/>
      <c r="AQ105" s="120"/>
      <c r="AR105" s="120"/>
      <c r="AS105" s="120"/>
      <c r="AT105" s="120"/>
      <c r="AU105" s="120"/>
      <c r="AV105" s="120"/>
      <c r="AW105" s="384"/>
      <c r="AX105" s="239"/>
      <c r="AY105" s="741">
        <v>10</v>
      </c>
      <c r="AZ105" s="428">
        <f>SUM(G105:AY105)</f>
        <v>10</v>
      </c>
      <c r="BA105" s="390">
        <f>COUNTA(G105:AX105)+(AY105/10)</f>
        <v>1</v>
      </c>
    </row>
    <row r="106" spans="1:53" ht="15.75" x14ac:dyDescent="0.25">
      <c r="A106" s="254" t="s">
        <v>635</v>
      </c>
      <c r="B106" s="430" t="s">
        <v>7</v>
      </c>
      <c r="C106" s="253" t="s">
        <v>545</v>
      </c>
      <c r="D106" s="253" t="s">
        <v>83</v>
      </c>
      <c r="E106" s="402">
        <v>2015</v>
      </c>
      <c r="F106" s="390" t="s">
        <v>531</v>
      </c>
      <c r="G106" s="519"/>
      <c r="H106" s="408"/>
      <c r="I106" s="120"/>
      <c r="J106" s="119"/>
      <c r="K106" s="121"/>
      <c r="L106" s="121"/>
      <c r="M106" s="121"/>
      <c r="N106" s="121"/>
      <c r="O106" s="121"/>
      <c r="P106" s="121"/>
      <c r="Q106" s="121"/>
      <c r="R106" s="120"/>
      <c r="S106" s="121"/>
      <c r="T106" s="121"/>
      <c r="U106" s="121"/>
      <c r="V106" s="121"/>
      <c r="W106" s="120"/>
      <c r="X106" s="120"/>
      <c r="Y106" s="120"/>
      <c r="Z106" s="239"/>
      <c r="AA106" s="388"/>
      <c r="AB106" s="120"/>
      <c r="AC106" s="384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384"/>
      <c r="AX106" s="240"/>
      <c r="AY106" s="741">
        <v>10</v>
      </c>
      <c r="AZ106" s="428">
        <f>SUM(G106:AY106)</f>
        <v>10</v>
      </c>
      <c r="BA106" s="390">
        <f>COUNTA(G106:AX106)+(AY106/10)</f>
        <v>1</v>
      </c>
    </row>
    <row r="107" spans="1:53" ht="15.75" x14ac:dyDescent="0.25">
      <c r="A107" s="254" t="s">
        <v>636</v>
      </c>
      <c r="B107" s="430" t="s">
        <v>72</v>
      </c>
      <c r="C107" s="253" t="s">
        <v>812</v>
      </c>
      <c r="D107" s="253" t="s">
        <v>115</v>
      </c>
      <c r="E107" s="402">
        <v>2016</v>
      </c>
      <c r="F107" s="429" t="s">
        <v>532</v>
      </c>
      <c r="G107" s="518"/>
      <c r="H107" s="388"/>
      <c r="I107" s="120"/>
      <c r="J107" s="118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239"/>
      <c r="AA107" s="388"/>
      <c r="AB107" s="120"/>
      <c r="AC107" s="384"/>
      <c r="AD107" s="118"/>
      <c r="AE107" s="120"/>
      <c r="AF107" s="120"/>
      <c r="AG107" s="120"/>
      <c r="AH107" s="120"/>
      <c r="AI107" s="120"/>
      <c r="AJ107" s="120"/>
      <c r="AK107" s="120"/>
      <c r="AL107" s="120"/>
      <c r="AM107" s="120"/>
      <c r="AN107" s="120"/>
      <c r="AO107" s="120"/>
      <c r="AP107" s="120"/>
      <c r="AQ107" s="120"/>
      <c r="AR107" s="120"/>
      <c r="AS107" s="120"/>
      <c r="AT107" s="120"/>
      <c r="AU107" s="120"/>
      <c r="AV107" s="120"/>
      <c r="AW107" s="384"/>
      <c r="AX107" s="239"/>
      <c r="AY107" s="741">
        <v>10</v>
      </c>
      <c r="AZ107" s="428">
        <f>SUM(G107:AY107)</f>
        <v>10</v>
      </c>
      <c r="BA107" s="390">
        <f>COUNTA(G107:AX107)+(AY107/10)</f>
        <v>1</v>
      </c>
    </row>
    <row r="108" spans="1:53" ht="15.75" x14ac:dyDescent="0.25">
      <c r="A108" s="254" t="s">
        <v>637</v>
      </c>
      <c r="B108" s="235" t="s">
        <v>72</v>
      </c>
      <c r="C108" s="416" t="s">
        <v>811</v>
      </c>
      <c r="D108" s="416" t="s">
        <v>84</v>
      </c>
      <c r="E108" s="404">
        <v>2013</v>
      </c>
      <c r="F108" s="457" t="s">
        <v>532</v>
      </c>
      <c r="G108" s="519"/>
      <c r="H108" s="408"/>
      <c r="I108" s="121"/>
      <c r="J108" s="119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240"/>
      <c r="AA108" s="408"/>
      <c r="AB108" s="121"/>
      <c r="AC108" s="385"/>
      <c r="AD108" s="119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385"/>
      <c r="AX108" s="240"/>
      <c r="AY108" s="124">
        <v>10</v>
      </c>
      <c r="AZ108" s="428">
        <f>SUM(G108:AY108)</f>
        <v>10</v>
      </c>
      <c r="BA108" s="390">
        <f>COUNTA(G108:AX108)+(AY108/10)</f>
        <v>1</v>
      </c>
    </row>
    <row r="109" spans="1:53" ht="15.75" x14ac:dyDescent="0.25">
      <c r="A109" s="254" t="s">
        <v>638</v>
      </c>
      <c r="B109" s="439" t="s">
        <v>72</v>
      </c>
      <c r="C109" s="416" t="s">
        <v>87</v>
      </c>
      <c r="D109" s="416" t="s">
        <v>88</v>
      </c>
      <c r="E109" s="404">
        <v>2012</v>
      </c>
      <c r="F109" s="390" t="s">
        <v>531</v>
      </c>
      <c r="G109" s="519"/>
      <c r="H109" s="408"/>
      <c r="I109" s="121"/>
      <c r="J109" s="119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0"/>
      <c r="X109" s="120"/>
      <c r="Y109" s="120"/>
      <c r="Z109" s="239"/>
      <c r="AA109" s="388"/>
      <c r="AB109" s="120"/>
      <c r="AC109" s="384"/>
      <c r="AD109" s="118"/>
      <c r="AE109" s="120"/>
      <c r="AF109" s="120"/>
      <c r="AG109" s="120"/>
      <c r="AH109" s="120"/>
      <c r="AI109" s="120"/>
      <c r="AJ109" s="120"/>
      <c r="AK109" s="120"/>
      <c r="AL109" s="120"/>
      <c r="AM109" s="120"/>
      <c r="AN109" s="120"/>
      <c r="AO109" s="120"/>
      <c r="AP109" s="120"/>
      <c r="AQ109" s="120"/>
      <c r="AR109" s="121"/>
      <c r="AS109" s="120"/>
      <c r="AT109" s="120"/>
      <c r="AU109" s="120"/>
      <c r="AV109" s="120"/>
      <c r="AW109" s="384"/>
      <c r="AX109" s="239"/>
      <c r="AY109" s="741">
        <v>10</v>
      </c>
      <c r="AZ109" s="428">
        <f>SUM(G109:AY109)</f>
        <v>10</v>
      </c>
      <c r="BA109" s="390">
        <f>COUNTA(G109:AX109)+(AY109/10)</f>
        <v>1</v>
      </c>
    </row>
    <row r="110" spans="1:53" ht="15.75" x14ac:dyDescent="0.25">
      <c r="A110" s="254" t="s">
        <v>639</v>
      </c>
      <c r="B110" s="430" t="s">
        <v>72</v>
      </c>
      <c r="C110" s="253" t="s">
        <v>509</v>
      </c>
      <c r="D110" s="253" t="s">
        <v>82</v>
      </c>
      <c r="E110" s="402">
        <v>2012</v>
      </c>
      <c r="F110" s="413" t="s">
        <v>531</v>
      </c>
      <c r="G110" s="518"/>
      <c r="H110" s="388"/>
      <c r="I110" s="120"/>
      <c r="J110" s="118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239"/>
      <c r="AA110" s="388"/>
      <c r="AB110" s="120"/>
      <c r="AC110" s="384"/>
      <c r="AD110" s="118"/>
      <c r="AE110" s="120"/>
      <c r="AF110" s="120"/>
      <c r="AG110" s="120"/>
      <c r="AH110" s="120"/>
      <c r="AI110" s="120"/>
      <c r="AJ110" s="120"/>
      <c r="AK110" s="120"/>
      <c r="AL110" s="120"/>
      <c r="AM110" s="120"/>
      <c r="AN110" s="120"/>
      <c r="AO110" s="120"/>
      <c r="AP110" s="120"/>
      <c r="AQ110" s="120"/>
      <c r="AR110" s="120"/>
      <c r="AS110" s="120"/>
      <c r="AT110" s="120"/>
      <c r="AU110" s="120"/>
      <c r="AV110" s="120"/>
      <c r="AW110" s="384"/>
      <c r="AX110" s="239"/>
      <c r="AY110" s="741">
        <v>10</v>
      </c>
      <c r="AZ110" s="428">
        <f>SUM(G110:AY110)</f>
        <v>10</v>
      </c>
      <c r="BA110" s="390">
        <f>COUNTA(G110:AX110)+(AY110/10)</f>
        <v>1</v>
      </c>
    </row>
    <row r="111" spans="1:53" ht="15.75" x14ac:dyDescent="0.25">
      <c r="A111" s="254" t="s">
        <v>646</v>
      </c>
      <c r="B111" s="430" t="s">
        <v>72</v>
      </c>
      <c r="C111" s="253" t="s">
        <v>857</v>
      </c>
      <c r="D111" s="253" t="s">
        <v>84</v>
      </c>
      <c r="E111" s="402">
        <v>2010</v>
      </c>
      <c r="F111" s="413" t="s">
        <v>531</v>
      </c>
      <c r="G111" s="519"/>
      <c r="H111" s="408"/>
      <c r="I111" s="121"/>
      <c r="J111" s="119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240"/>
      <c r="AA111" s="388"/>
      <c r="AB111" s="120"/>
      <c r="AC111" s="384"/>
      <c r="AD111" s="118"/>
      <c r="AE111" s="120"/>
      <c r="AF111" s="120"/>
      <c r="AG111" s="120"/>
      <c r="AH111" s="120"/>
      <c r="AI111" s="120"/>
      <c r="AJ111" s="120"/>
      <c r="AK111" s="120"/>
      <c r="AL111" s="120"/>
      <c r="AM111" s="120"/>
      <c r="AN111" s="120"/>
      <c r="AO111" s="120"/>
      <c r="AP111" s="120"/>
      <c r="AQ111" s="120"/>
      <c r="AR111" s="120"/>
      <c r="AS111" s="120"/>
      <c r="AT111" s="120"/>
      <c r="AU111" s="120"/>
      <c r="AV111" s="120"/>
      <c r="AW111" s="384"/>
      <c r="AX111" s="239"/>
      <c r="AY111" s="741">
        <v>10</v>
      </c>
      <c r="AZ111" s="428">
        <f>SUM(G111:AY111)</f>
        <v>10</v>
      </c>
      <c r="BA111" s="390">
        <f>COUNTA(G111:AX111)+(AY111/10)</f>
        <v>1</v>
      </c>
    </row>
    <row r="112" spans="1:53" ht="15.75" x14ac:dyDescent="0.25">
      <c r="A112" s="254" t="s">
        <v>647</v>
      </c>
      <c r="B112" s="430" t="s">
        <v>72</v>
      </c>
      <c r="C112" s="253" t="s">
        <v>835</v>
      </c>
      <c r="D112" s="253" t="s">
        <v>184</v>
      </c>
      <c r="E112" s="402">
        <v>2010</v>
      </c>
      <c r="F112" s="413" t="s">
        <v>531</v>
      </c>
      <c r="G112" s="518"/>
      <c r="H112" s="388"/>
      <c r="I112" s="120"/>
      <c r="J112" s="118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239"/>
      <c r="AA112" s="388"/>
      <c r="AB112" s="120"/>
      <c r="AC112" s="384"/>
      <c r="AD112" s="118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384"/>
      <c r="AX112" s="239"/>
      <c r="AY112" s="741">
        <v>10</v>
      </c>
      <c r="AZ112" s="428">
        <f>SUM(G112:AY112)</f>
        <v>10</v>
      </c>
      <c r="BA112" s="390">
        <f>COUNTA(G112:AX112)+(AY112/10)</f>
        <v>1</v>
      </c>
    </row>
    <row r="113" spans="1:53" ht="15.75" x14ac:dyDescent="0.25">
      <c r="A113" s="254" t="s">
        <v>648</v>
      </c>
      <c r="B113" s="430" t="s">
        <v>72</v>
      </c>
      <c r="C113" s="253" t="s">
        <v>147</v>
      </c>
      <c r="D113" s="253" t="s">
        <v>96</v>
      </c>
      <c r="E113" s="402">
        <v>2009</v>
      </c>
      <c r="F113" s="413" t="s">
        <v>531</v>
      </c>
      <c r="G113" s="518"/>
      <c r="H113" s="388"/>
      <c r="I113" s="120"/>
      <c r="J113" s="118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239"/>
      <c r="AA113" s="388"/>
      <c r="AB113" s="120"/>
      <c r="AC113" s="384"/>
      <c r="AD113" s="118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384"/>
      <c r="AX113" s="239"/>
      <c r="AY113" s="741">
        <v>10</v>
      </c>
      <c r="AZ113" s="428">
        <f>SUM(G113:AY113)</f>
        <v>10</v>
      </c>
      <c r="BA113" s="390">
        <f>COUNTA(G113:AX113)+(AY113/10)</f>
        <v>1</v>
      </c>
    </row>
    <row r="114" spans="1:53" ht="15.75" x14ac:dyDescent="0.25">
      <c r="A114" s="254" t="s">
        <v>649</v>
      </c>
      <c r="B114" s="439" t="s">
        <v>72</v>
      </c>
      <c r="C114" s="416" t="s">
        <v>127</v>
      </c>
      <c r="D114" s="416" t="s">
        <v>128</v>
      </c>
      <c r="E114" s="404">
        <v>2009</v>
      </c>
      <c r="F114" s="390" t="s">
        <v>531</v>
      </c>
      <c r="G114" s="518"/>
      <c r="H114" s="388"/>
      <c r="I114" s="120"/>
      <c r="J114" s="118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239"/>
      <c r="AA114" s="388"/>
      <c r="AB114" s="120"/>
      <c r="AC114" s="384"/>
      <c r="AD114" s="118"/>
      <c r="AE114" s="120"/>
      <c r="AF114" s="120"/>
      <c r="AG114" s="120"/>
      <c r="AH114" s="120"/>
      <c r="AI114" s="120"/>
      <c r="AJ114" s="120"/>
      <c r="AK114" s="120"/>
      <c r="AL114" s="120"/>
      <c r="AM114" s="120"/>
      <c r="AN114" s="120"/>
      <c r="AO114" s="120"/>
      <c r="AP114" s="120"/>
      <c r="AQ114" s="120"/>
      <c r="AR114" s="120"/>
      <c r="AS114" s="120"/>
      <c r="AT114" s="120"/>
      <c r="AU114" s="120"/>
      <c r="AV114" s="120"/>
      <c r="AW114" s="384"/>
      <c r="AX114" s="239"/>
      <c r="AY114" s="741">
        <v>10</v>
      </c>
      <c r="AZ114" s="428">
        <f>SUM(G114:AY114)</f>
        <v>10</v>
      </c>
      <c r="BA114" s="390">
        <f>COUNTA(G114:AX114)+(AY114/10)</f>
        <v>1</v>
      </c>
    </row>
    <row r="115" spans="1:53" ht="15.75" x14ac:dyDescent="0.25">
      <c r="A115" s="254" t="s">
        <v>650</v>
      </c>
      <c r="B115" s="430" t="s">
        <v>72</v>
      </c>
      <c r="C115" s="253" t="s">
        <v>468</v>
      </c>
      <c r="D115" s="253" t="s">
        <v>74</v>
      </c>
      <c r="E115" s="402">
        <v>2007</v>
      </c>
      <c r="F115" s="413" t="s">
        <v>531</v>
      </c>
      <c r="G115" s="518"/>
      <c r="H115" s="388"/>
      <c r="I115" s="120"/>
      <c r="J115" s="118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239"/>
      <c r="AA115" s="388"/>
      <c r="AB115" s="120"/>
      <c r="AC115" s="384"/>
      <c r="AD115" s="118"/>
      <c r="AE115" s="120"/>
      <c r="AF115" s="120"/>
      <c r="AG115" s="120"/>
      <c r="AH115" s="120"/>
      <c r="AI115" s="120"/>
      <c r="AJ115" s="120"/>
      <c r="AK115" s="120"/>
      <c r="AL115" s="120"/>
      <c r="AM115" s="120"/>
      <c r="AN115" s="120"/>
      <c r="AO115" s="120"/>
      <c r="AP115" s="120"/>
      <c r="AQ115" s="120"/>
      <c r="AR115" s="120"/>
      <c r="AS115" s="120"/>
      <c r="AT115" s="120"/>
      <c r="AU115" s="120"/>
      <c r="AV115" s="120"/>
      <c r="AW115" s="384"/>
      <c r="AX115" s="239"/>
      <c r="AY115" s="741">
        <v>10</v>
      </c>
      <c r="AZ115" s="428">
        <f>SUM(G115:AY115)</f>
        <v>10</v>
      </c>
      <c r="BA115" s="390">
        <f>COUNTA(G115:AX115)+(AY115/10)</f>
        <v>1</v>
      </c>
    </row>
    <row r="116" spans="1:53" ht="15.75" x14ac:dyDescent="0.25">
      <c r="A116" s="254" t="s">
        <v>651</v>
      </c>
      <c r="B116" s="439" t="s">
        <v>72</v>
      </c>
      <c r="C116" s="416" t="s">
        <v>810</v>
      </c>
      <c r="D116" s="416" t="s">
        <v>135</v>
      </c>
      <c r="E116" s="404">
        <v>2007</v>
      </c>
      <c r="F116" s="390" t="s">
        <v>531</v>
      </c>
      <c r="G116" s="518"/>
      <c r="H116" s="388"/>
      <c r="I116" s="120"/>
      <c r="J116" s="118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239"/>
      <c r="AA116" s="388"/>
      <c r="AB116" s="120"/>
      <c r="AC116" s="384"/>
      <c r="AD116" s="118"/>
      <c r="AE116" s="120"/>
      <c r="AF116" s="120"/>
      <c r="AG116" s="120"/>
      <c r="AH116" s="120"/>
      <c r="AI116" s="120"/>
      <c r="AJ116" s="120"/>
      <c r="AK116" s="120"/>
      <c r="AL116" s="120"/>
      <c r="AM116" s="120"/>
      <c r="AN116" s="120"/>
      <c r="AO116" s="120"/>
      <c r="AP116" s="120"/>
      <c r="AQ116" s="120"/>
      <c r="AR116" s="120"/>
      <c r="AS116" s="120"/>
      <c r="AT116" s="120"/>
      <c r="AU116" s="120"/>
      <c r="AV116" s="120"/>
      <c r="AW116" s="384"/>
      <c r="AX116" s="239"/>
      <c r="AY116" s="741">
        <v>10</v>
      </c>
      <c r="AZ116" s="428">
        <f>SUM(G116:AY116)</f>
        <v>10</v>
      </c>
      <c r="BA116" s="390">
        <f>COUNTA(G116:AX116)+(AY116/10)</f>
        <v>1</v>
      </c>
    </row>
    <row r="117" spans="1:53" ht="15.75" x14ac:dyDescent="0.25">
      <c r="A117" s="254" t="s">
        <v>652</v>
      </c>
      <c r="B117" s="430" t="s">
        <v>13</v>
      </c>
      <c r="C117" s="253" t="s">
        <v>180</v>
      </c>
      <c r="D117" s="253" t="s">
        <v>181</v>
      </c>
      <c r="E117" s="402">
        <v>2014</v>
      </c>
      <c r="F117" s="413" t="s">
        <v>531</v>
      </c>
      <c r="G117" s="518"/>
      <c r="H117" s="388"/>
      <c r="I117" s="120"/>
      <c r="J117" s="118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239"/>
      <c r="AA117" s="388"/>
      <c r="AB117" s="120"/>
      <c r="AC117" s="384"/>
      <c r="AD117" s="120"/>
      <c r="AE117" s="120"/>
      <c r="AF117" s="120"/>
      <c r="AG117" s="120"/>
      <c r="AH117" s="120"/>
      <c r="AI117" s="120"/>
      <c r="AJ117" s="120"/>
      <c r="AK117" s="120"/>
      <c r="AL117" s="120"/>
      <c r="AM117" s="120"/>
      <c r="AN117" s="120"/>
      <c r="AO117" s="120"/>
      <c r="AP117" s="120"/>
      <c r="AQ117" s="120"/>
      <c r="AR117" s="120"/>
      <c r="AS117" s="120"/>
      <c r="AT117" s="120"/>
      <c r="AU117" s="120"/>
      <c r="AV117" s="120"/>
      <c r="AW117" s="384"/>
      <c r="AX117" s="239"/>
      <c r="AY117" s="741">
        <v>10</v>
      </c>
      <c r="AZ117" s="428">
        <f>SUM(G117:AY117)</f>
        <v>10</v>
      </c>
      <c r="BA117" s="390">
        <f>COUNTA(G117:AX117)+(AY117/10)</f>
        <v>1</v>
      </c>
    </row>
    <row r="118" spans="1:53" ht="15.75" x14ac:dyDescent="0.25">
      <c r="A118" s="254" t="s">
        <v>653</v>
      </c>
      <c r="B118" s="430" t="s">
        <v>13</v>
      </c>
      <c r="C118" s="253" t="s">
        <v>180</v>
      </c>
      <c r="D118" s="253" t="s">
        <v>82</v>
      </c>
      <c r="E118" s="402">
        <v>2013</v>
      </c>
      <c r="F118" s="413" t="s">
        <v>531</v>
      </c>
      <c r="G118" s="518"/>
      <c r="H118" s="388"/>
      <c r="I118" s="120"/>
      <c r="J118" s="118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239"/>
      <c r="AA118" s="388"/>
      <c r="AB118" s="120"/>
      <c r="AC118" s="384"/>
      <c r="AD118" s="118"/>
      <c r="AE118" s="120"/>
      <c r="AF118" s="120"/>
      <c r="AG118" s="120"/>
      <c r="AH118" s="120"/>
      <c r="AI118" s="120"/>
      <c r="AJ118" s="120"/>
      <c r="AK118" s="120"/>
      <c r="AL118" s="120"/>
      <c r="AM118" s="120"/>
      <c r="AN118" s="120"/>
      <c r="AO118" s="120"/>
      <c r="AP118" s="120"/>
      <c r="AQ118" s="120"/>
      <c r="AR118" s="120"/>
      <c r="AS118" s="120"/>
      <c r="AT118" s="120"/>
      <c r="AU118" s="120"/>
      <c r="AV118" s="120"/>
      <c r="AW118" s="384"/>
      <c r="AX118" s="239"/>
      <c r="AY118" s="741">
        <v>10</v>
      </c>
      <c r="AZ118" s="428">
        <f>SUM(G118:AY118)</f>
        <v>10</v>
      </c>
      <c r="BA118" s="390">
        <f>COUNTA(G118:AX118)+(AY118/10)</f>
        <v>1</v>
      </c>
    </row>
    <row r="119" spans="1:53" ht="15.75" x14ac:dyDescent="0.25">
      <c r="A119" s="254" t="s">
        <v>654</v>
      </c>
      <c r="B119" s="439" t="s">
        <v>13</v>
      </c>
      <c r="C119" s="416" t="s">
        <v>119</v>
      </c>
      <c r="D119" s="416" t="s">
        <v>120</v>
      </c>
      <c r="E119" s="404">
        <v>2012</v>
      </c>
      <c r="F119" s="390" t="s">
        <v>531</v>
      </c>
      <c r="G119" s="518"/>
      <c r="H119" s="408"/>
      <c r="I119" s="121"/>
      <c r="J119" s="121"/>
      <c r="K119" s="121"/>
      <c r="L119" s="121"/>
      <c r="M119" s="121"/>
      <c r="N119" s="121"/>
      <c r="O119" s="120"/>
      <c r="P119" s="121"/>
      <c r="Q119" s="121"/>
      <c r="R119" s="120"/>
      <c r="S119" s="121"/>
      <c r="T119" s="121"/>
      <c r="U119" s="121"/>
      <c r="V119" s="121"/>
      <c r="W119" s="121"/>
      <c r="X119" s="121"/>
      <c r="Y119" s="121"/>
      <c r="Z119" s="240"/>
      <c r="AA119" s="408"/>
      <c r="AB119" s="121"/>
      <c r="AC119" s="385"/>
      <c r="AD119" s="119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385"/>
      <c r="AX119" s="240"/>
      <c r="AY119" s="124">
        <v>10</v>
      </c>
      <c r="AZ119" s="428">
        <f>SUM(G119:AY119)</f>
        <v>10</v>
      </c>
      <c r="BA119" s="390">
        <f>COUNTA(G119:AX119)+(AY119/10)</f>
        <v>1</v>
      </c>
    </row>
    <row r="120" spans="1:53" ht="15.75" x14ac:dyDescent="0.25">
      <c r="A120" s="254" t="s">
        <v>655</v>
      </c>
      <c r="B120" s="430" t="s">
        <v>15</v>
      </c>
      <c r="C120" s="253" t="s">
        <v>183</v>
      </c>
      <c r="D120" s="253" t="s">
        <v>77</v>
      </c>
      <c r="E120" s="402">
        <v>2008</v>
      </c>
      <c r="F120" s="413" t="s">
        <v>531</v>
      </c>
      <c r="G120" s="518"/>
      <c r="H120" s="388"/>
      <c r="I120" s="120"/>
      <c r="J120" s="118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239"/>
      <c r="AA120" s="388"/>
      <c r="AB120" s="120"/>
      <c r="AC120" s="384"/>
      <c r="AD120" s="118"/>
      <c r="AE120" s="120"/>
      <c r="AF120" s="120"/>
      <c r="AG120" s="120"/>
      <c r="AH120" s="120"/>
      <c r="AI120" s="120"/>
      <c r="AJ120" s="120"/>
      <c r="AK120" s="120"/>
      <c r="AL120" s="120"/>
      <c r="AM120" s="120"/>
      <c r="AN120" s="120"/>
      <c r="AO120" s="120"/>
      <c r="AP120" s="120"/>
      <c r="AQ120" s="120"/>
      <c r="AR120" s="120"/>
      <c r="AS120" s="120"/>
      <c r="AT120" s="120"/>
      <c r="AU120" s="120"/>
      <c r="AV120" s="120"/>
      <c r="AW120" s="384"/>
      <c r="AX120" s="239"/>
      <c r="AY120" s="741">
        <v>10</v>
      </c>
      <c r="AZ120" s="428">
        <f>SUM(G120:AY120)</f>
        <v>10</v>
      </c>
      <c r="BA120" s="390">
        <f>COUNTA(G120:AX120)+(AY120/10)</f>
        <v>1</v>
      </c>
    </row>
    <row r="121" spans="1:53" ht="15.75" x14ac:dyDescent="0.25">
      <c r="A121" s="254" t="s">
        <v>656</v>
      </c>
      <c r="B121" s="430" t="s">
        <v>15</v>
      </c>
      <c r="C121" s="253" t="s">
        <v>835</v>
      </c>
      <c r="D121" s="253" t="s">
        <v>84</v>
      </c>
      <c r="E121" s="402">
        <v>2008</v>
      </c>
      <c r="F121" s="413" t="s">
        <v>531</v>
      </c>
      <c r="G121" s="518"/>
      <c r="H121" s="388"/>
      <c r="I121" s="120"/>
      <c r="J121" s="118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239"/>
      <c r="AA121" s="388"/>
      <c r="AB121" s="120"/>
      <c r="AC121" s="384"/>
      <c r="AD121" s="118"/>
      <c r="AE121" s="120"/>
      <c r="AF121" s="120"/>
      <c r="AG121" s="120"/>
      <c r="AH121" s="120"/>
      <c r="AI121" s="120"/>
      <c r="AJ121" s="120"/>
      <c r="AK121" s="120"/>
      <c r="AL121" s="120"/>
      <c r="AM121" s="120"/>
      <c r="AN121" s="120"/>
      <c r="AO121" s="120"/>
      <c r="AP121" s="120"/>
      <c r="AQ121" s="120"/>
      <c r="AR121" s="120"/>
      <c r="AS121" s="120"/>
      <c r="AT121" s="120"/>
      <c r="AU121" s="120"/>
      <c r="AV121" s="120"/>
      <c r="AW121" s="384"/>
      <c r="AX121" s="239"/>
      <c r="AY121" s="741">
        <v>10</v>
      </c>
      <c r="AZ121" s="428">
        <f>SUM(G121:AY121)</f>
        <v>10</v>
      </c>
      <c r="BA121" s="390">
        <f>COUNTA(G121:AX121)+(AY121/10)</f>
        <v>1</v>
      </c>
    </row>
    <row r="122" spans="1:53" ht="14.25" customHeight="1" thickBot="1" x14ac:dyDescent="0.3">
      <c r="A122" s="254" t="s">
        <v>677</v>
      </c>
      <c r="B122" s="1290" t="s">
        <v>10</v>
      </c>
      <c r="C122" s="358" t="s">
        <v>97</v>
      </c>
      <c r="D122" s="358" t="s">
        <v>98</v>
      </c>
      <c r="E122" s="409">
        <v>2011</v>
      </c>
      <c r="F122" s="855" t="s">
        <v>531</v>
      </c>
      <c r="G122" s="525"/>
      <c r="H122" s="389"/>
      <c r="I122" s="357"/>
      <c r="J122" s="1287"/>
      <c r="K122" s="357"/>
      <c r="L122" s="357"/>
      <c r="M122" s="357"/>
      <c r="N122" s="357"/>
      <c r="O122" s="357"/>
      <c r="P122" s="357"/>
      <c r="Q122" s="357"/>
      <c r="R122" s="357"/>
      <c r="S122" s="357"/>
      <c r="T122" s="357"/>
      <c r="U122" s="357"/>
      <c r="V122" s="357"/>
      <c r="W122" s="357"/>
      <c r="X122" s="357"/>
      <c r="Y122" s="357"/>
      <c r="Z122" s="1288"/>
      <c r="AA122" s="389"/>
      <c r="AB122" s="357"/>
      <c r="AC122" s="409"/>
      <c r="AD122" s="1287"/>
      <c r="AE122" s="357"/>
      <c r="AF122" s="357"/>
      <c r="AG122" s="357"/>
      <c r="AH122" s="357"/>
      <c r="AI122" s="357"/>
      <c r="AJ122" s="357"/>
      <c r="AK122" s="357"/>
      <c r="AL122" s="357"/>
      <c r="AM122" s="357"/>
      <c r="AN122" s="357"/>
      <c r="AO122" s="357"/>
      <c r="AP122" s="357"/>
      <c r="AQ122" s="357"/>
      <c r="AR122" s="357"/>
      <c r="AS122" s="357"/>
      <c r="AT122" s="357"/>
      <c r="AU122" s="357"/>
      <c r="AV122" s="357"/>
      <c r="AW122" s="409"/>
      <c r="AX122" s="1288"/>
      <c r="AY122" s="1289">
        <v>10</v>
      </c>
      <c r="AZ122" s="1325">
        <f>SUM(G122:AY122)</f>
        <v>10</v>
      </c>
      <c r="BA122" s="391">
        <f>COUNTA(G122:AX122)+(AY122/10)</f>
        <v>1</v>
      </c>
    </row>
    <row r="123" spans="1:53" ht="15.75" hidden="1" x14ac:dyDescent="0.25">
      <c r="A123" s="1796" t="s">
        <v>655</v>
      </c>
      <c r="B123" s="1797" t="s">
        <v>385</v>
      </c>
      <c r="C123" s="1798" t="s">
        <v>401</v>
      </c>
      <c r="D123" s="1798" t="s">
        <v>402</v>
      </c>
      <c r="E123" s="1280">
        <v>2011</v>
      </c>
      <c r="F123" s="493" t="s">
        <v>531</v>
      </c>
      <c r="G123" s="523"/>
      <c r="H123" s="436"/>
      <c r="I123" s="437"/>
      <c r="J123" s="438"/>
      <c r="K123" s="437"/>
      <c r="L123" s="437"/>
      <c r="M123" s="437"/>
      <c r="N123" s="437"/>
      <c r="O123" s="437"/>
      <c r="P123" s="437"/>
      <c r="Q123" s="437"/>
      <c r="R123" s="437"/>
      <c r="S123" s="437"/>
      <c r="T123" s="437"/>
      <c r="U123" s="437"/>
      <c r="V123" s="437"/>
      <c r="W123" s="437"/>
      <c r="X123" s="437"/>
      <c r="Y123" s="437"/>
      <c r="Z123" s="1670"/>
      <c r="AA123" s="436"/>
      <c r="AB123" s="437"/>
      <c r="AC123" s="443"/>
      <c r="AD123" s="438"/>
      <c r="AE123" s="437"/>
      <c r="AF123" s="437"/>
      <c r="AG123" s="437"/>
      <c r="AH123" s="437"/>
      <c r="AI123" s="437"/>
      <c r="AJ123" s="437"/>
      <c r="AK123" s="437"/>
      <c r="AL123" s="437"/>
      <c r="AM123" s="437"/>
      <c r="AN123" s="437"/>
      <c r="AO123" s="437"/>
      <c r="AP123" s="437"/>
      <c r="AQ123" s="437"/>
      <c r="AR123" s="437"/>
      <c r="AS123" s="437"/>
      <c r="AT123" s="437"/>
      <c r="AU123" s="437"/>
      <c r="AV123" s="437"/>
      <c r="AW123" s="443"/>
      <c r="AX123" s="1670"/>
      <c r="AY123" s="1671"/>
      <c r="AZ123" s="1799">
        <f>SUM(G123:AY123)</f>
        <v>0</v>
      </c>
      <c r="BA123" s="854">
        <f>COUNTA(G123:AX123)+(AY123/10)</f>
        <v>0</v>
      </c>
    </row>
    <row r="124" spans="1:53" ht="15.75" hidden="1" x14ac:dyDescent="0.25">
      <c r="A124" s="254" t="s">
        <v>656</v>
      </c>
      <c r="B124" s="430" t="s">
        <v>762</v>
      </c>
      <c r="C124" s="253" t="s">
        <v>71</v>
      </c>
      <c r="D124" s="253" t="s">
        <v>158</v>
      </c>
      <c r="E124" s="402">
        <v>2015</v>
      </c>
      <c r="F124" s="413" t="s">
        <v>531</v>
      </c>
      <c r="G124" s="518"/>
      <c r="H124" s="388"/>
      <c r="I124" s="120"/>
      <c r="J124" s="118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239"/>
      <c r="AA124" s="388"/>
      <c r="AB124" s="120"/>
      <c r="AC124" s="384"/>
      <c r="AD124" s="118"/>
      <c r="AE124" s="120"/>
      <c r="AF124" s="120"/>
      <c r="AG124" s="120"/>
      <c r="AH124" s="120"/>
      <c r="AI124" s="120"/>
      <c r="AJ124" s="120"/>
      <c r="AK124" s="120"/>
      <c r="AL124" s="120"/>
      <c r="AM124" s="120"/>
      <c r="AN124" s="120"/>
      <c r="AO124" s="120"/>
      <c r="AP124" s="120"/>
      <c r="AQ124" s="120"/>
      <c r="AR124" s="120"/>
      <c r="AS124" s="120"/>
      <c r="AT124" s="120"/>
      <c r="AU124" s="120"/>
      <c r="AV124" s="120"/>
      <c r="AW124" s="384"/>
      <c r="AX124" s="239"/>
      <c r="AY124" s="741"/>
      <c r="AZ124" s="428">
        <f>SUM(G124:AY124)</f>
        <v>0</v>
      </c>
      <c r="BA124" s="390">
        <f>COUNTA(G124:AX124)+(AY124/10)</f>
        <v>0</v>
      </c>
    </row>
    <row r="125" spans="1:53" ht="15.75" hidden="1" x14ac:dyDescent="0.25">
      <c r="A125" s="254" t="s">
        <v>677</v>
      </c>
      <c r="B125" s="430" t="s">
        <v>762</v>
      </c>
      <c r="C125" s="253" t="s">
        <v>763</v>
      </c>
      <c r="D125" s="253" t="s">
        <v>82</v>
      </c>
      <c r="E125" s="402">
        <v>2012</v>
      </c>
      <c r="F125" s="413" t="s">
        <v>531</v>
      </c>
      <c r="G125" s="518"/>
      <c r="H125" s="388"/>
      <c r="I125" s="120"/>
      <c r="J125" s="118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239"/>
      <c r="AA125" s="388"/>
      <c r="AB125" s="120"/>
      <c r="AC125" s="384"/>
      <c r="AD125" s="118"/>
      <c r="AE125" s="120"/>
      <c r="AF125" s="120"/>
      <c r="AG125" s="120"/>
      <c r="AH125" s="120"/>
      <c r="AI125" s="120"/>
      <c r="AJ125" s="120"/>
      <c r="AK125" s="120"/>
      <c r="AL125" s="120"/>
      <c r="AM125" s="120"/>
      <c r="AN125" s="120"/>
      <c r="AO125" s="120"/>
      <c r="AP125" s="120"/>
      <c r="AQ125" s="120"/>
      <c r="AR125" s="120"/>
      <c r="AS125" s="120"/>
      <c r="AT125" s="120"/>
      <c r="AU125" s="120"/>
      <c r="AV125" s="120"/>
      <c r="AW125" s="384"/>
      <c r="AX125" s="239"/>
      <c r="AY125" s="741"/>
      <c r="AZ125" s="428">
        <f>SUM(G125:AY125)</f>
        <v>0</v>
      </c>
      <c r="BA125" s="390">
        <f>COUNTA(G125:AX125)+(AY125/10)</f>
        <v>0</v>
      </c>
    </row>
    <row r="126" spans="1:53" ht="15.75" hidden="1" x14ac:dyDescent="0.25">
      <c r="A126" s="254" t="s">
        <v>678</v>
      </c>
      <c r="B126" s="439" t="s">
        <v>11</v>
      </c>
      <c r="C126" s="416" t="s">
        <v>173</v>
      </c>
      <c r="D126" s="416" t="s">
        <v>174</v>
      </c>
      <c r="E126" s="404">
        <v>2015</v>
      </c>
      <c r="F126" s="390" t="s">
        <v>531</v>
      </c>
      <c r="G126" s="519"/>
      <c r="H126" s="408"/>
      <c r="I126" s="121"/>
      <c r="J126" s="119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240"/>
      <c r="AA126" s="408"/>
      <c r="AB126" s="121"/>
      <c r="AC126" s="385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0"/>
      <c r="AR126" s="120"/>
      <c r="AS126" s="120"/>
      <c r="AT126" s="120"/>
      <c r="AU126" s="120"/>
      <c r="AV126" s="120"/>
      <c r="AW126" s="385"/>
      <c r="AX126" s="239"/>
      <c r="AY126" s="741"/>
      <c r="AZ126" s="428">
        <f>SUM(G126:AY126)</f>
        <v>0</v>
      </c>
      <c r="BA126" s="390">
        <f>COUNTA(G126:AX126)+(AY126/10)</f>
        <v>0</v>
      </c>
    </row>
    <row r="127" spans="1:53" ht="15.75" hidden="1" x14ac:dyDescent="0.25">
      <c r="A127" s="254" t="s">
        <v>679</v>
      </c>
      <c r="B127" s="430" t="s">
        <v>11</v>
      </c>
      <c r="C127" s="253" t="s">
        <v>533</v>
      </c>
      <c r="D127" s="253" t="s">
        <v>76</v>
      </c>
      <c r="E127" s="402">
        <v>2013</v>
      </c>
      <c r="F127" s="413" t="s">
        <v>531</v>
      </c>
      <c r="G127" s="518"/>
      <c r="H127" s="388"/>
      <c r="I127" s="120"/>
      <c r="J127" s="118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239"/>
      <c r="AA127" s="388"/>
      <c r="AB127" s="120"/>
      <c r="AC127" s="384"/>
      <c r="AD127" s="118"/>
      <c r="AE127" s="120"/>
      <c r="AF127" s="120"/>
      <c r="AG127" s="120"/>
      <c r="AH127" s="120"/>
      <c r="AI127" s="120"/>
      <c r="AJ127" s="120"/>
      <c r="AK127" s="120"/>
      <c r="AL127" s="120"/>
      <c r="AM127" s="120"/>
      <c r="AN127" s="120"/>
      <c r="AO127" s="120"/>
      <c r="AP127" s="120"/>
      <c r="AQ127" s="120"/>
      <c r="AR127" s="120"/>
      <c r="AS127" s="120"/>
      <c r="AT127" s="120"/>
      <c r="AU127" s="120"/>
      <c r="AV127" s="120"/>
      <c r="AW127" s="384"/>
      <c r="AX127" s="239"/>
      <c r="AY127" s="741"/>
      <c r="AZ127" s="428">
        <f>SUM(G127:AY127)</f>
        <v>0</v>
      </c>
      <c r="BA127" s="390">
        <f>COUNTA(G127:AX127)+(AY127/10)</f>
        <v>0</v>
      </c>
    </row>
    <row r="128" spans="1:53" ht="15.75" hidden="1" x14ac:dyDescent="0.25">
      <c r="A128" s="254" t="s">
        <v>680</v>
      </c>
      <c r="B128" s="430" t="s">
        <v>11</v>
      </c>
      <c r="C128" s="253" t="s">
        <v>446</v>
      </c>
      <c r="D128" s="253" t="s">
        <v>146</v>
      </c>
      <c r="E128" s="402">
        <v>2012</v>
      </c>
      <c r="F128" s="413" t="s">
        <v>531</v>
      </c>
      <c r="G128" s="519"/>
      <c r="H128" s="408"/>
      <c r="I128" s="121"/>
      <c r="J128" s="119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240"/>
      <c r="AA128" s="388"/>
      <c r="AB128" s="120"/>
      <c r="AC128" s="384"/>
      <c r="AD128" s="118"/>
      <c r="AE128" s="120"/>
      <c r="AF128" s="120"/>
      <c r="AG128" s="120"/>
      <c r="AH128" s="120"/>
      <c r="AI128" s="120"/>
      <c r="AJ128" s="120"/>
      <c r="AK128" s="120"/>
      <c r="AL128" s="120"/>
      <c r="AM128" s="120"/>
      <c r="AN128" s="120"/>
      <c r="AO128" s="120"/>
      <c r="AP128" s="120"/>
      <c r="AQ128" s="120"/>
      <c r="AR128" s="120"/>
      <c r="AS128" s="120"/>
      <c r="AT128" s="120"/>
      <c r="AU128" s="120"/>
      <c r="AV128" s="120"/>
      <c r="AW128" s="384"/>
      <c r="AX128" s="239"/>
      <c r="AY128" s="741"/>
      <c r="AZ128" s="428">
        <f>SUM(G128:AY128)</f>
        <v>0</v>
      </c>
      <c r="BA128" s="390">
        <f>COUNTA(G128:AX128)+(AY128/10)</f>
        <v>0</v>
      </c>
    </row>
    <row r="129" spans="1:53" ht="15.75" hidden="1" x14ac:dyDescent="0.25">
      <c r="A129" s="254" t="s">
        <v>681</v>
      </c>
      <c r="B129" s="430" t="s">
        <v>11</v>
      </c>
      <c r="C129" s="253" t="s">
        <v>823</v>
      </c>
      <c r="D129" s="253" t="s">
        <v>116</v>
      </c>
      <c r="E129" s="402">
        <v>2011</v>
      </c>
      <c r="F129" s="429" t="s">
        <v>532</v>
      </c>
      <c r="G129" s="518"/>
      <c r="H129" s="388"/>
      <c r="I129" s="120"/>
      <c r="J129" s="118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239"/>
      <c r="AA129" s="388"/>
      <c r="AB129" s="120"/>
      <c r="AC129" s="384"/>
      <c r="AD129" s="118"/>
      <c r="AE129" s="120"/>
      <c r="AF129" s="120"/>
      <c r="AG129" s="120"/>
      <c r="AH129" s="120"/>
      <c r="AI129" s="120"/>
      <c r="AJ129" s="120"/>
      <c r="AK129" s="120"/>
      <c r="AL129" s="120"/>
      <c r="AM129" s="120"/>
      <c r="AN129" s="120"/>
      <c r="AO129" s="120"/>
      <c r="AP129" s="120"/>
      <c r="AQ129" s="120"/>
      <c r="AR129" s="120"/>
      <c r="AS129" s="120"/>
      <c r="AT129" s="120"/>
      <c r="AU129" s="120"/>
      <c r="AV129" s="120"/>
      <c r="AW129" s="384"/>
      <c r="AX129" s="239"/>
      <c r="AY129" s="741"/>
      <c r="AZ129" s="428">
        <f>SUM(G129:AY129)</f>
        <v>0</v>
      </c>
      <c r="BA129" s="390">
        <f>COUNTA(G129:AX129)+(AY129/10)</f>
        <v>0</v>
      </c>
    </row>
    <row r="130" spans="1:53" ht="15.75" hidden="1" x14ac:dyDescent="0.25">
      <c r="A130" s="254" t="s">
        <v>682</v>
      </c>
      <c r="B130" s="439" t="s">
        <v>11</v>
      </c>
      <c r="C130" s="416" t="s">
        <v>134</v>
      </c>
      <c r="D130" s="416" t="s">
        <v>135</v>
      </c>
      <c r="E130" s="404">
        <v>2008</v>
      </c>
      <c r="F130" s="390" t="s">
        <v>531</v>
      </c>
      <c r="G130" s="519"/>
      <c r="H130" s="408"/>
      <c r="I130" s="121"/>
      <c r="J130" s="119"/>
      <c r="K130" s="121"/>
      <c r="L130" s="121"/>
      <c r="M130" s="121"/>
      <c r="N130" s="121"/>
      <c r="O130" s="121"/>
      <c r="P130" s="121"/>
      <c r="Q130" s="121"/>
      <c r="R130" s="121"/>
      <c r="S130" s="121"/>
      <c r="T130" s="120"/>
      <c r="U130" s="120"/>
      <c r="V130" s="120"/>
      <c r="W130" s="120"/>
      <c r="X130" s="120"/>
      <c r="Y130" s="120"/>
      <c r="Z130" s="240"/>
      <c r="AA130" s="408"/>
      <c r="AB130" s="121"/>
      <c r="AC130" s="385"/>
      <c r="AD130" s="119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385"/>
      <c r="AX130" s="240"/>
      <c r="AY130" s="741"/>
      <c r="AZ130" s="428">
        <f>SUM(G130:AY130)</f>
        <v>0</v>
      </c>
      <c r="BA130" s="390">
        <f>COUNTA(G130:AX130)+(AY130/10)</f>
        <v>0</v>
      </c>
    </row>
    <row r="131" spans="1:53" ht="15.75" hidden="1" x14ac:dyDescent="0.25">
      <c r="A131" s="254" t="s">
        <v>683</v>
      </c>
      <c r="B131" s="430" t="s">
        <v>11</v>
      </c>
      <c r="C131" s="253" t="s">
        <v>528</v>
      </c>
      <c r="D131" s="253" t="s">
        <v>130</v>
      </c>
      <c r="E131" s="402">
        <v>2008</v>
      </c>
      <c r="F131" s="413" t="s">
        <v>531</v>
      </c>
      <c r="G131" s="518"/>
      <c r="H131" s="388"/>
      <c r="I131" s="120"/>
      <c r="J131" s="118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239"/>
      <c r="AA131" s="408"/>
      <c r="AB131" s="121"/>
      <c r="AC131" s="385"/>
      <c r="AD131" s="119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385"/>
      <c r="AX131" s="240"/>
      <c r="AY131" s="124"/>
      <c r="AZ131" s="428">
        <f>SUM(G131:AY131)</f>
        <v>0</v>
      </c>
      <c r="BA131" s="390">
        <f>COUNTA(G131:AX131)+(AY131/10)</f>
        <v>0</v>
      </c>
    </row>
    <row r="132" spans="1:53" ht="15.75" hidden="1" x14ac:dyDescent="0.25">
      <c r="A132" s="254" t="s">
        <v>684</v>
      </c>
      <c r="B132" s="439" t="s">
        <v>11</v>
      </c>
      <c r="C132" s="416" t="s">
        <v>478</v>
      </c>
      <c r="D132" s="416" t="s">
        <v>158</v>
      </c>
      <c r="E132" s="404">
        <v>2007</v>
      </c>
      <c r="F132" s="390" t="s">
        <v>531</v>
      </c>
      <c r="G132" s="519"/>
      <c r="H132" s="408"/>
      <c r="I132" s="121"/>
      <c r="J132" s="119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240"/>
      <c r="AA132" s="388"/>
      <c r="AB132" s="120"/>
      <c r="AC132" s="384"/>
      <c r="AD132" s="118"/>
      <c r="AE132" s="120"/>
      <c r="AF132" s="120"/>
      <c r="AG132" s="120"/>
      <c r="AH132" s="120"/>
      <c r="AI132" s="120"/>
      <c r="AJ132" s="120"/>
      <c r="AK132" s="120"/>
      <c r="AL132" s="120"/>
      <c r="AM132" s="120"/>
      <c r="AN132" s="120"/>
      <c r="AO132" s="120"/>
      <c r="AP132" s="120"/>
      <c r="AQ132" s="121"/>
      <c r="AR132" s="121"/>
      <c r="AS132" s="121"/>
      <c r="AT132" s="121"/>
      <c r="AU132" s="121"/>
      <c r="AV132" s="121"/>
      <c r="AW132" s="385"/>
      <c r="AX132" s="240"/>
      <c r="AY132" s="741"/>
      <c r="AZ132" s="428">
        <f>SUM(G132:AY132)</f>
        <v>0</v>
      </c>
      <c r="BA132" s="390">
        <f>COUNTA(G132:AX132)+(AY132/10)</f>
        <v>0</v>
      </c>
    </row>
    <row r="133" spans="1:53" ht="15.75" hidden="1" x14ac:dyDescent="0.25">
      <c r="A133" s="254" t="s">
        <v>685</v>
      </c>
      <c r="B133" s="430" t="s">
        <v>657</v>
      </c>
      <c r="C133" s="253" t="s">
        <v>674</v>
      </c>
      <c r="D133" s="253" t="s">
        <v>668</v>
      </c>
      <c r="E133" s="402">
        <v>2010</v>
      </c>
      <c r="F133" s="413" t="s">
        <v>531</v>
      </c>
      <c r="G133" s="518"/>
      <c r="H133" s="388"/>
      <c r="I133" s="120"/>
      <c r="J133" s="118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239"/>
      <c r="AA133" s="388"/>
      <c r="AB133" s="120"/>
      <c r="AC133" s="384"/>
      <c r="AD133" s="118"/>
      <c r="AE133" s="120"/>
      <c r="AF133" s="120"/>
      <c r="AG133" s="120"/>
      <c r="AH133" s="120"/>
      <c r="AI133" s="120"/>
      <c r="AJ133" s="120"/>
      <c r="AK133" s="120"/>
      <c r="AL133" s="120"/>
      <c r="AM133" s="120"/>
      <c r="AN133" s="120"/>
      <c r="AO133" s="120"/>
      <c r="AP133" s="120"/>
      <c r="AQ133" s="120"/>
      <c r="AR133" s="120"/>
      <c r="AS133" s="120"/>
      <c r="AT133" s="120"/>
      <c r="AU133" s="120"/>
      <c r="AV133" s="120"/>
      <c r="AW133" s="384"/>
      <c r="AX133" s="239"/>
      <c r="AY133" s="741"/>
      <c r="AZ133" s="428">
        <f>SUM(G133:AY133)</f>
        <v>0</v>
      </c>
      <c r="BA133" s="390">
        <f>COUNTA(G133:AX133)+(AY133/10)</f>
        <v>0</v>
      </c>
    </row>
    <row r="134" spans="1:53" ht="15.75" hidden="1" x14ac:dyDescent="0.25">
      <c r="A134" s="254" t="s">
        <v>686</v>
      </c>
      <c r="B134" s="430" t="s">
        <v>657</v>
      </c>
      <c r="C134" s="253" t="s">
        <v>675</v>
      </c>
      <c r="D134" s="253" t="s">
        <v>83</v>
      </c>
      <c r="E134" s="402">
        <v>2010</v>
      </c>
      <c r="F134" s="413" t="s">
        <v>531</v>
      </c>
      <c r="G134" s="518"/>
      <c r="H134" s="388"/>
      <c r="I134" s="120"/>
      <c r="J134" s="118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239"/>
      <c r="AA134" s="388"/>
      <c r="AB134" s="120"/>
      <c r="AC134" s="384"/>
      <c r="AD134" s="118"/>
      <c r="AE134" s="120"/>
      <c r="AF134" s="120"/>
      <c r="AG134" s="120"/>
      <c r="AH134" s="120"/>
      <c r="AI134" s="120"/>
      <c r="AJ134" s="120"/>
      <c r="AK134" s="120"/>
      <c r="AL134" s="120"/>
      <c r="AM134" s="120"/>
      <c r="AN134" s="120"/>
      <c r="AO134" s="120"/>
      <c r="AP134" s="120"/>
      <c r="AQ134" s="120"/>
      <c r="AR134" s="120"/>
      <c r="AS134" s="120"/>
      <c r="AT134" s="120"/>
      <c r="AU134" s="120"/>
      <c r="AV134" s="120"/>
      <c r="AW134" s="384"/>
      <c r="AX134" s="239"/>
      <c r="AY134" s="741"/>
      <c r="AZ134" s="428">
        <f>SUM(G134:AY134)</f>
        <v>0</v>
      </c>
      <c r="BA134" s="390">
        <f>COUNTA(G134:AX134)+(AY134/10)</f>
        <v>0</v>
      </c>
    </row>
    <row r="135" spans="1:53" ht="15.75" hidden="1" x14ac:dyDescent="0.25">
      <c r="A135" s="254" t="s">
        <v>687</v>
      </c>
      <c r="B135" s="430" t="s">
        <v>24</v>
      </c>
      <c r="C135" s="253" t="s">
        <v>621</v>
      </c>
      <c r="D135" s="253" t="s">
        <v>622</v>
      </c>
      <c r="E135" s="402">
        <v>2012</v>
      </c>
      <c r="F135" s="429" t="s">
        <v>532</v>
      </c>
      <c r="G135" s="518"/>
      <c r="H135" s="388"/>
      <c r="I135" s="120"/>
      <c r="J135" s="118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239"/>
      <c r="AA135" s="388"/>
      <c r="AB135" s="120"/>
      <c r="AC135" s="384"/>
      <c r="AD135" s="118"/>
      <c r="AE135" s="120"/>
      <c r="AF135" s="120"/>
      <c r="AG135" s="120"/>
      <c r="AH135" s="120"/>
      <c r="AI135" s="120"/>
      <c r="AJ135" s="120"/>
      <c r="AK135" s="120"/>
      <c r="AL135" s="120"/>
      <c r="AM135" s="120"/>
      <c r="AN135" s="120"/>
      <c r="AO135" s="120"/>
      <c r="AP135" s="120"/>
      <c r="AQ135" s="120"/>
      <c r="AR135" s="120"/>
      <c r="AS135" s="120"/>
      <c r="AT135" s="120"/>
      <c r="AU135" s="120"/>
      <c r="AV135" s="120"/>
      <c r="AW135" s="384"/>
      <c r="AX135" s="239"/>
      <c r="AY135" s="741"/>
      <c r="AZ135" s="428">
        <f>SUM(G135:AY135)</f>
        <v>0</v>
      </c>
      <c r="BA135" s="390">
        <f>COUNTA(G135:AX135)+(AY135/10)</f>
        <v>0</v>
      </c>
    </row>
    <row r="136" spans="1:53" ht="15.75" hidden="1" x14ac:dyDescent="0.25">
      <c r="A136" s="254" t="s">
        <v>688</v>
      </c>
      <c r="B136" s="430" t="s">
        <v>24</v>
      </c>
      <c r="C136" s="253" t="s">
        <v>581</v>
      </c>
      <c r="D136" s="253" t="s">
        <v>184</v>
      </c>
      <c r="E136" s="402">
        <v>2011</v>
      </c>
      <c r="F136" s="413" t="s">
        <v>531</v>
      </c>
      <c r="G136" s="519"/>
      <c r="H136" s="408"/>
      <c r="I136" s="121"/>
      <c r="J136" s="119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240"/>
      <c r="AA136" s="408"/>
      <c r="AB136" s="121"/>
      <c r="AC136" s="384"/>
      <c r="AD136" s="119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385"/>
      <c r="AX136" s="240"/>
      <c r="AY136" s="124"/>
      <c r="AZ136" s="428">
        <f>SUM(G136:AY136)</f>
        <v>0</v>
      </c>
      <c r="BA136" s="390">
        <f>COUNTA(G136:AX136)+(AY136/10)</f>
        <v>0</v>
      </c>
    </row>
    <row r="137" spans="1:53" ht="15.75" hidden="1" x14ac:dyDescent="0.25">
      <c r="A137" s="254" t="s">
        <v>689</v>
      </c>
      <c r="B137" s="430" t="s">
        <v>24</v>
      </c>
      <c r="C137" s="253" t="s">
        <v>623</v>
      </c>
      <c r="D137" s="253" t="s">
        <v>141</v>
      </c>
      <c r="E137" s="402">
        <v>2011</v>
      </c>
      <c r="F137" s="413" t="s">
        <v>531</v>
      </c>
      <c r="G137" s="518"/>
      <c r="H137" s="388"/>
      <c r="I137" s="120"/>
      <c r="J137" s="118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239"/>
      <c r="AA137" s="388"/>
      <c r="AB137" s="120"/>
      <c r="AC137" s="384"/>
      <c r="AD137" s="118"/>
      <c r="AE137" s="120"/>
      <c r="AF137" s="120"/>
      <c r="AG137" s="120"/>
      <c r="AH137" s="120"/>
      <c r="AI137" s="120"/>
      <c r="AJ137" s="120"/>
      <c r="AK137" s="120"/>
      <c r="AL137" s="120"/>
      <c r="AM137" s="120"/>
      <c r="AN137" s="120"/>
      <c r="AO137" s="120"/>
      <c r="AP137" s="120"/>
      <c r="AQ137" s="120"/>
      <c r="AR137" s="120"/>
      <c r="AS137" s="120"/>
      <c r="AT137" s="120"/>
      <c r="AU137" s="120"/>
      <c r="AV137" s="120"/>
      <c r="AW137" s="384"/>
      <c r="AX137" s="239"/>
      <c r="AY137" s="741"/>
      <c r="AZ137" s="428">
        <f>SUM(G137:AY137)</f>
        <v>0</v>
      </c>
      <c r="BA137" s="390">
        <f>COUNTA(G137:AX137)+(AY137/10)</f>
        <v>0</v>
      </c>
    </row>
    <row r="138" spans="1:53" ht="15.75" hidden="1" x14ac:dyDescent="0.25">
      <c r="A138" s="254" t="s">
        <v>690</v>
      </c>
      <c r="B138" s="236" t="s">
        <v>24</v>
      </c>
      <c r="C138" s="253" t="s">
        <v>148</v>
      </c>
      <c r="D138" s="253" t="s">
        <v>91</v>
      </c>
      <c r="E138" s="402">
        <v>2010</v>
      </c>
      <c r="F138" s="413" t="s">
        <v>531</v>
      </c>
      <c r="G138" s="518"/>
      <c r="H138" s="408"/>
      <c r="I138" s="120"/>
      <c r="J138" s="118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239"/>
      <c r="AA138" s="388"/>
      <c r="AB138" s="120"/>
      <c r="AC138" s="384"/>
      <c r="AD138" s="118"/>
      <c r="AE138" s="120"/>
      <c r="AF138" s="120"/>
      <c r="AG138" s="120"/>
      <c r="AH138" s="120"/>
      <c r="AI138" s="120"/>
      <c r="AJ138" s="120"/>
      <c r="AK138" s="120"/>
      <c r="AL138" s="120"/>
      <c r="AM138" s="120"/>
      <c r="AN138" s="120"/>
      <c r="AO138" s="120"/>
      <c r="AP138" s="120"/>
      <c r="AQ138" s="120"/>
      <c r="AR138" s="120"/>
      <c r="AS138" s="120"/>
      <c r="AT138" s="120"/>
      <c r="AU138" s="120"/>
      <c r="AV138" s="120"/>
      <c r="AW138" s="384"/>
      <c r="AX138" s="239"/>
      <c r="AY138" s="741"/>
      <c r="AZ138" s="428">
        <f>SUM(G138:AY138)</f>
        <v>0</v>
      </c>
      <c r="BA138" s="390">
        <f>COUNTA(G138:AX138)+(AY138/10)</f>
        <v>0</v>
      </c>
    </row>
    <row r="139" spans="1:53" ht="15.75" hidden="1" x14ac:dyDescent="0.25">
      <c r="A139" s="254" t="s">
        <v>691</v>
      </c>
      <c r="B139" s="430" t="s">
        <v>24</v>
      </c>
      <c r="C139" s="253" t="s">
        <v>506</v>
      </c>
      <c r="D139" s="253" t="s">
        <v>83</v>
      </c>
      <c r="E139" s="402">
        <v>2009</v>
      </c>
      <c r="F139" s="413" t="s">
        <v>531</v>
      </c>
      <c r="G139" s="518"/>
      <c r="H139" s="408"/>
      <c r="I139" s="120"/>
      <c r="J139" s="118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239"/>
      <c r="AA139" s="388"/>
      <c r="AB139" s="120"/>
      <c r="AC139" s="384"/>
      <c r="AD139" s="118"/>
      <c r="AE139" s="120"/>
      <c r="AF139" s="120"/>
      <c r="AG139" s="120"/>
      <c r="AH139" s="120"/>
      <c r="AI139" s="120"/>
      <c r="AJ139" s="120"/>
      <c r="AK139" s="120"/>
      <c r="AL139" s="120"/>
      <c r="AM139" s="120"/>
      <c r="AN139" s="120"/>
      <c r="AO139" s="120"/>
      <c r="AP139" s="120"/>
      <c r="AQ139" s="120"/>
      <c r="AR139" s="120"/>
      <c r="AS139" s="120"/>
      <c r="AT139" s="120"/>
      <c r="AU139" s="120"/>
      <c r="AV139" s="120"/>
      <c r="AW139" s="384"/>
      <c r="AX139" s="239"/>
      <c r="AY139" s="741"/>
      <c r="AZ139" s="428">
        <f>SUM(G139:AY139)</f>
        <v>0</v>
      </c>
      <c r="BA139" s="390">
        <f>COUNTA(G139:AX139)+(AY139/10)</f>
        <v>0</v>
      </c>
    </row>
    <row r="140" spans="1:53" ht="15.75" hidden="1" x14ac:dyDescent="0.25">
      <c r="A140" s="254" t="s">
        <v>692</v>
      </c>
      <c r="B140" s="430" t="s">
        <v>24</v>
      </c>
      <c r="C140" s="253" t="s">
        <v>514</v>
      </c>
      <c r="D140" s="253" t="s">
        <v>84</v>
      </c>
      <c r="E140" s="402">
        <v>2009</v>
      </c>
      <c r="F140" s="413" t="s">
        <v>531</v>
      </c>
      <c r="G140" s="518"/>
      <c r="H140" s="408"/>
      <c r="I140" s="120"/>
      <c r="J140" s="118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239"/>
      <c r="AA140" s="388"/>
      <c r="AB140" s="120"/>
      <c r="AC140" s="384"/>
      <c r="AD140" s="118"/>
      <c r="AE140" s="120"/>
      <c r="AF140" s="120"/>
      <c r="AG140" s="120"/>
      <c r="AH140" s="120"/>
      <c r="AI140" s="120"/>
      <c r="AJ140" s="120"/>
      <c r="AK140" s="120"/>
      <c r="AL140" s="120"/>
      <c r="AM140" s="120"/>
      <c r="AN140" s="120"/>
      <c r="AO140" s="120"/>
      <c r="AP140" s="120"/>
      <c r="AQ140" s="120"/>
      <c r="AR140" s="120"/>
      <c r="AS140" s="120"/>
      <c r="AT140" s="120"/>
      <c r="AU140" s="120"/>
      <c r="AV140" s="120"/>
      <c r="AW140" s="384"/>
      <c r="AX140" s="239"/>
      <c r="AY140" s="741"/>
      <c r="AZ140" s="428">
        <f>SUM(G140:AY140)</f>
        <v>0</v>
      </c>
      <c r="BA140" s="390">
        <f>COUNTA(G140:AX140)+(AY140/10)</f>
        <v>0</v>
      </c>
    </row>
    <row r="141" spans="1:53" ht="15.75" hidden="1" x14ac:dyDescent="0.25">
      <c r="A141" s="254" t="s">
        <v>693</v>
      </c>
      <c r="B141" s="439" t="s">
        <v>24</v>
      </c>
      <c r="C141" s="416" t="s">
        <v>373</v>
      </c>
      <c r="D141" s="416" t="s">
        <v>70</v>
      </c>
      <c r="E141" s="404">
        <v>2007</v>
      </c>
      <c r="F141" s="390" t="s">
        <v>531</v>
      </c>
      <c r="G141" s="519"/>
      <c r="H141" s="408"/>
      <c r="I141" s="121"/>
      <c r="J141" s="119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240"/>
      <c r="AA141" s="408"/>
      <c r="AB141" s="121"/>
      <c r="AC141" s="385"/>
      <c r="AD141" s="119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385"/>
      <c r="AX141" s="240"/>
      <c r="AY141" s="124"/>
      <c r="AZ141" s="428">
        <f>SUM(G141:AY141)</f>
        <v>0</v>
      </c>
      <c r="BA141" s="390">
        <f>COUNTA(G141:AX141)+(AY141/10)</f>
        <v>0</v>
      </c>
    </row>
    <row r="142" spans="1:53" ht="15.75" hidden="1" x14ac:dyDescent="0.25">
      <c r="A142" s="254" t="s">
        <v>698</v>
      </c>
      <c r="B142" s="439" t="s">
        <v>133</v>
      </c>
      <c r="C142" s="416" t="s">
        <v>754</v>
      </c>
      <c r="D142" s="416" t="s">
        <v>755</v>
      </c>
      <c r="E142" s="404">
        <v>2017</v>
      </c>
      <c r="F142" s="457" t="s">
        <v>532</v>
      </c>
      <c r="G142" s="519"/>
      <c r="H142" s="408"/>
      <c r="I142" s="121"/>
      <c r="J142" s="119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240"/>
      <c r="AA142" s="408"/>
      <c r="AB142" s="121"/>
      <c r="AC142" s="385"/>
      <c r="AD142" s="119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385"/>
      <c r="AX142" s="239"/>
      <c r="AY142" s="741"/>
      <c r="AZ142" s="428">
        <f>SUM(G142:AY142)</f>
        <v>0</v>
      </c>
      <c r="BA142" s="390">
        <f>COUNTA(G142:AX142)+(AY142/10)</f>
        <v>0</v>
      </c>
    </row>
    <row r="143" spans="1:53" ht="15.75" hidden="1" x14ac:dyDescent="0.25">
      <c r="A143" s="254" t="s">
        <v>699</v>
      </c>
      <c r="B143" s="430" t="s">
        <v>133</v>
      </c>
      <c r="C143" s="253" t="s">
        <v>661</v>
      </c>
      <c r="D143" s="253" t="s">
        <v>662</v>
      </c>
      <c r="E143" s="402">
        <v>2016</v>
      </c>
      <c r="F143" s="429" t="s">
        <v>532</v>
      </c>
      <c r="G143" s="518"/>
      <c r="H143" s="388"/>
      <c r="I143" s="120"/>
      <c r="J143" s="118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239"/>
      <c r="AA143" s="388"/>
      <c r="AB143" s="120"/>
      <c r="AC143" s="384"/>
      <c r="AD143" s="118"/>
      <c r="AE143" s="120"/>
      <c r="AF143" s="120"/>
      <c r="AG143" s="120"/>
      <c r="AH143" s="120"/>
      <c r="AI143" s="120"/>
      <c r="AJ143" s="120"/>
      <c r="AK143" s="120"/>
      <c r="AL143" s="120"/>
      <c r="AM143" s="120"/>
      <c r="AN143" s="120"/>
      <c r="AO143" s="120"/>
      <c r="AP143" s="120"/>
      <c r="AQ143" s="120"/>
      <c r="AR143" s="120"/>
      <c r="AS143" s="120"/>
      <c r="AT143" s="120"/>
      <c r="AU143" s="120"/>
      <c r="AV143" s="120"/>
      <c r="AW143" s="384"/>
      <c r="AX143" s="239"/>
      <c r="AY143" s="741"/>
      <c r="AZ143" s="428">
        <f>SUM(G143:AY143)</f>
        <v>0</v>
      </c>
      <c r="BA143" s="390">
        <f>COUNTA(G143:AX143)+(AY143/10)</f>
        <v>0</v>
      </c>
    </row>
    <row r="144" spans="1:53" ht="15.75" hidden="1" x14ac:dyDescent="0.25">
      <c r="A144" s="254" t="s">
        <v>700</v>
      </c>
      <c r="B144" s="430" t="s">
        <v>133</v>
      </c>
      <c r="C144" s="253" t="s">
        <v>659</v>
      </c>
      <c r="D144" s="253" t="s">
        <v>660</v>
      </c>
      <c r="E144" s="402">
        <v>2014</v>
      </c>
      <c r="F144" s="429" t="s">
        <v>532</v>
      </c>
      <c r="G144" s="518"/>
      <c r="H144" s="388"/>
      <c r="I144" s="120"/>
      <c r="J144" s="118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239"/>
      <c r="AA144" s="388"/>
      <c r="AB144" s="120"/>
      <c r="AC144" s="384"/>
      <c r="AD144" s="118"/>
      <c r="AE144" s="120"/>
      <c r="AF144" s="120"/>
      <c r="AG144" s="120"/>
      <c r="AH144" s="120"/>
      <c r="AI144" s="120"/>
      <c r="AJ144" s="120"/>
      <c r="AK144" s="120"/>
      <c r="AL144" s="120"/>
      <c r="AM144" s="120"/>
      <c r="AN144" s="120"/>
      <c r="AO144" s="120"/>
      <c r="AP144" s="120"/>
      <c r="AQ144" s="120"/>
      <c r="AR144" s="120"/>
      <c r="AS144" s="120"/>
      <c r="AT144" s="120"/>
      <c r="AU144" s="120"/>
      <c r="AV144" s="120"/>
      <c r="AW144" s="384"/>
      <c r="AX144" s="239"/>
      <c r="AY144" s="741"/>
      <c r="AZ144" s="428">
        <f>SUM(G144:AY144)</f>
        <v>0</v>
      </c>
      <c r="BA144" s="390">
        <f>COUNTA(G144:AX144)+(AY144/10)</f>
        <v>0</v>
      </c>
    </row>
    <row r="145" spans="1:53" ht="15.75" hidden="1" x14ac:dyDescent="0.25">
      <c r="A145" s="254" t="s">
        <v>701</v>
      </c>
      <c r="B145" s="430" t="s">
        <v>133</v>
      </c>
      <c r="C145" s="253" t="s">
        <v>572</v>
      </c>
      <c r="D145" s="253" t="s">
        <v>184</v>
      </c>
      <c r="E145" s="402">
        <v>2013</v>
      </c>
      <c r="F145" s="429" t="s">
        <v>532</v>
      </c>
      <c r="G145" s="518"/>
      <c r="H145" s="388"/>
      <c r="I145" s="120"/>
      <c r="J145" s="118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239"/>
      <c r="AA145" s="388"/>
      <c r="AB145" s="120"/>
      <c r="AC145" s="384"/>
      <c r="AD145" s="118"/>
      <c r="AE145" s="120"/>
      <c r="AF145" s="120"/>
      <c r="AG145" s="120"/>
      <c r="AH145" s="120"/>
      <c r="AI145" s="120"/>
      <c r="AJ145" s="120"/>
      <c r="AK145" s="120"/>
      <c r="AL145" s="120"/>
      <c r="AM145" s="120"/>
      <c r="AN145" s="120"/>
      <c r="AO145" s="120"/>
      <c r="AP145" s="120"/>
      <c r="AQ145" s="120"/>
      <c r="AR145" s="120"/>
      <c r="AS145" s="120"/>
      <c r="AT145" s="120"/>
      <c r="AU145" s="120"/>
      <c r="AV145" s="120"/>
      <c r="AW145" s="384"/>
      <c r="AX145" s="239"/>
      <c r="AY145" s="741"/>
      <c r="AZ145" s="428">
        <f>SUM(G145:AY145)</f>
        <v>0</v>
      </c>
      <c r="BA145" s="390">
        <f>COUNTA(G145:AX145)+(AY145/10)</f>
        <v>0</v>
      </c>
    </row>
    <row r="146" spans="1:53" ht="15.75" hidden="1" x14ac:dyDescent="0.25">
      <c r="A146" s="254" t="s">
        <v>702</v>
      </c>
      <c r="B146" s="439" t="s">
        <v>133</v>
      </c>
      <c r="C146" s="416" t="s">
        <v>664</v>
      </c>
      <c r="D146" s="416" t="s">
        <v>171</v>
      </c>
      <c r="E146" s="404">
        <v>2013</v>
      </c>
      <c r="F146" s="457" t="s">
        <v>532</v>
      </c>
      <c r="G146" s="519"/>
      <c r="H146" s="408"/>
      <c r="I146" s="121"/>
      <c r="J146" s="119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240"/>
      <c r="AA146" s="408"/>
      <c r="AB146" s="121"/>
      <c r="AC146" s="385"/>
      <c r="AD146" s="119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0"/>
      <c r="AP146" s="120"/>
      <c r="AQ146" s="120"/>
      <c r="AR146" s="120"/>
      <c r="AS146" s="120"/>
      <c r="AT146" s="120"/>
      <c r="AU146" s="120"/>
      <c r="AV146" s="120"/>
      <c r="AW146" s="384"/>
      <c r="AX146" s="239"/>
      <c r="AY146" s="741"/>
      <c r="AZ146" s="428">
        <f>SUM(G146:AY146)</f>
        <v>0</v>
      </c>
      <c r="BA146" s="390">
        <f>COUNTA(G146:AX146)+(AY146/10)</f>
        <v>0</v>
      </c>
    </row>
    <row r="147" spans="1:53" ht="15.75" hidden="1" x14ac:dyDescent="0.25">
      <c r="A147" s="254" t="s">
        <v>703</v>
      </c>
      <c r="B147" s="430" t="s">
        <v>133</v>
      </c>
      <c r="C147" s="253" t="s">
        <v>80</v>
      </c>
      <c r="D147" s="253" t="s">
        <v>84</v>
      </c>
      <c r="E147" s="402">
        <v>2013</v>
      </c>
      <c r="F147" s="429" t="s">
        <v>532</v>
      </c>
      <c r="G147" s="519"/>
      <c r="H147" s="408"/>
      <c r="I147" s="121"/>
      <c r="J147" s="119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240"/>
      <c r="AA147" s="408"/>
      <c r="AB147" s="121"/>
      <c r="AC147" s="385"/>
      <c r="AD147" s="119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385"/>
      <c r="AX147" s="239"/>
      <c r="AY147" s="741"/>
      <c r="AZ147" s="428">
        <f>SUM(G147:AY147)</f>
        <v>0</v>
      </c>
      <c r="BA147" s="390">
        <f>COUNTA(G147:AX147)+(AY147/10)</f>
        <v>0</v>
      </c>
    </row>
    <row r="148" spans="1:53" ht="15.75" hidden="1" x14ac:dyDescent="0.25">
      <c r="A148" s="254" t="s">
        <v>704</v>
      </c>
      <c r="B148" s="430" t="s">
        <v>133</v>
      </c>
      <c r="C148" s="253" t="s">
        <v>573</v>
      </c>
      <c r="D148" s="253" t="s">
        <v>82</v>
      </c>
      <c r="E148" s="402">
        <v>2013</v>
      </c>
      <c r="F148" s="429" t="s">
        <v>532</v>
      </c>
      <c r="G148" s="518"/>
      <c r="H148" s="388"/>
      <c r="I148" s="120"/>
      <c r="J148" s="118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239"/>
      <c r="AA148" s="388"/>
      <c r="AB148" s="120"/>
      <c r="AC148" s="384"/>
      <c r="AD148" s="118"/>
      <c r="AE148" s="120"/>
      <c r="AF148" s="120"/>
      <c r="AG148" s="120"/>
      <c r="AH148" s="120"/>
      <c r="AI148" s="120"/>
      <c r="AJ148" s="120"/>
      <c r="AK148" s="120"/>
      <c r="AL148" s="120"/>
      <c r="AM148" s="120"/>
      <c r="AN148" s="120"/>
      <c r="AO148" s="120"/>
      <c r="AP148" s="120"/>
      <c r="AQ148" s="120"/>
      <c r="AR148" s="120"/>
      <c r="AS148" s="120"/>
      <c r="AT148" s="120"/>
      <c r="AU148" s="120"/>
      <c r="AV148" s="120"/>
      <c r="AW148" s="384"/>
      <c r="AX148" s="239"/>
      <c r="AY148" s="741"/>
      <c r="AZ148" s="428">
        <f>SUM(G148:AY148)</f>
        <v>0</v>
      </c>
      <c r="BA148" s="390">
        <f>COUNTA(G148:AX148)+(AY148/10)</f>
        <v>0</v>
      </c>
    </row>
    <row r="149" spans="1:53" ht="15.75" hidden="1" x14ac:dyDescent="0.25">
      <c r="A149" s="254" t="s">
        <v>705</v>
      </c>
      <c r="B149" s="430" t="s">
        <v>133</v>
      </c>
      <c r="C149" s="253" t="s">
        <v>573</v>
      </c>
      <c r="D149" s="253" t="s">
        <v>74</v>
      </c>
      <c r="E149" s="402">
        <v>2013</v>
      </c>
      <c r="F149" s="429" t="s">
        <v>532</v>
      </c>
      <c r="G149" s="518"/>
      <c r="H149" s="388"/>
      <c r="I149" s="120"/>
      <c r="J149" s="118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239"/>
      <c r="AA149" s="388"/>
      <c r="AB149" s="120"/>
      <c r="AC149" s="384"/>
      <c r="AD149" s="118"/>
      <c r="AE149" s="120"/>
      <c r="AF149" s="120"/>
      <c r="AG149" s="120"/>
      <c r="AH149" s="120"/>
      <c r="AI149" s="120"/>
      <c r="AJ149" s="120"/>
      <c r="AK149" s="120"/>
      <c r="AL149" s="120"/>
      <c r="AM149" s="120"/>
      <c r="AN149" s="120"/>
      <c r="AO149" s="120"/>
      <c r="AP149" s="120"/>
      <c r="AQ149" s="120"/>
      <c r="AR149" s="120"/>
      <c r="AS149" s="120"/>
      <c r="AT149" s="120"/>
      <c r="AU149" s="120"/>
      <c r="AV149" s="120"/>
      <c r="AW149" s="384"/>
      <c r="AX149" s="239"/>
      <c r="AY149" s="741"/>
      <c r="AZ149" s="428">
        <f>SUM(G149:AY149)</f>
        <v>0</v>
      </c>
      <c r="BA149" s="390">
        <f>COUNTA(G149:AX149)+(AY149/10)</f>
        <v>0</v>
      </c>
    </row>
    <row r="150" spans="1:53" ht="15.75" hidden="1" x14ac:dyDescent="0.25">
      <c r="A150" s="254" t="s">
        <v>706</v>
      </c>
      <c r="B150" s="430" t="s">
        <v>133</v>
      </c>
      <c r="C150" s="253" t="s">
        <v>663</v>
      </c>
      <c r="D150" s="253" t="s">
        <v>130</v>
      </c>
      <c r="E150" s="402">
        <v>2013</v>
      </c>
      <c r="F150" s="429" t="s">
        <v>532</v>
      </c>
      <c r="G150" s="518"/>
      <c r="H150" s="388"/>
      <c r="I150" s="120"/>
      <c r="J150" s="118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239"/>
      <c r="AA150" s="388"/>
      <c r="AB150" s="120"/>
      <c r="AC150" s="384"/>
      <c r="AD150" s="118"/>
      <c r="AE150" s="120"/>
      <c r="AF150" s="120"/>
      <c r="AG150" s="120"/>
      <c r="AH150" s="120"/>
      <c r="AI150" s="120"/>
      <c r="AJ150" s="120"/>
      <c r="AK150" s="120"/>
      <c r="AL150" s="120"/>
      <c r="AM150" s="120"/>
      <c r="AN150" s="120"/>
      <c r="AO150" s="120"/>
      <c r="AP150" s="120"/>
      <c r="AQ150" s="120"/>
      <c r="AR150" s="120"/>
      <c r="AS150" s="120"/>
      <c r="AT150" s="120"/>
      <c r="AU150" s="120"/>
      <c r="AV150" s="120"/>
      <c r="AW150" s="384"/>
      <c r="AX150" s="239"/>
      <c r="AY150" s="741"/>
      <c r="AZ150" s="428">
        <f>SUM(G150:AY150)</f>
        <v>0</v>
      </c>
      <c r="BA150" s="390">
        <f>COUNTA(G150:AX150)+(AY150/10)</f>
        <v>0</v>
      </c>
    </row>
    <row r="151" spans="1:53" ht="15.75" hidden="1" x14ac:dyDescent="0.25">
      <c r="A151" s="254" t="s">
        <v>707</v>
      </c>
      <c r="B151" s="439" t="s">
        <v>133</v>
      </c>
      <c r="C151" s="416" t="s">
        <v>671</v>
      </c>
      <c r="D151" s="416" t="s">
        <v>672</v>
      </c>
      <c r="E151" s="404">
        <v>2013</v>
      </c>
      <c r="F151" s="457" t="s">
        <v>532</v>
      </c>
      <c r="G151" s="519"/>
      <c r="H151" s="408"/>
      <c r="I151" s="121"/>
      <c r="J151" s="119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240"/>
      <c r="AA151" s="388"/>
      <c r="AB151" s="120"/>
      <c r="AC151" s="384"/>
      <c r="AD151" s="118"/>
      <c r="AE151" s="120"/>
      <c r="AF151" s="120"/>
      <c r="AG151" s="120"/>
      <c r="AH151" s="120"/>
      <c r="AI151" s="120"/>
      <c r="AJ151" s="120"/>
      <c r="AK151" s="120"/>
      <c r="AL151" s="120"/>
      <c r="AM151" s="120"/>
      <c r="AN151" s="120"/>
      <c r="AO151" s="120"/>
      <c r="AP151" s="120"/>
      <c r="AQ151" s="120"/>
      <c r="AR151" s="120"/>
      <c r="AS151" s="120"/>
      <c r="AT151" s="120"/>
      <c r="AU151" s="120"/>
      <c r="AV151" s="120"/>
      <c r="AW151" s="384"/>
      <c r="AX151" s="239"/>
      <c r="AY151" s="741"/>
      <c r="AZ151" s="428">
        <f>SUM(G151:AY151)</f>
        <v>0</v>
      </c>
      <c r="BA151" s="390">
        <f>COUNTA(G151:AX151)+(AY151/10)</f>
        <v>0</v>
      </c>
    </row>
    <row r="152" spans="1:53" ht="15.75" hidden="1" x14ac:dyDescent="0.25">
      <c r="A152" s="254" t="s">
        <v>740</v>
      </c>
      <c r="B152" s="430" t="s">
        <v>133</v>
      </c>
      <c r="C152" s="253" t="s">
        <v>549</v>
      </c>
      <c r="D152" s="253" t="s">
        <v>564</v>
      </c>
      <c r="E152" s="402">
        <v>2011</v>
      </c>
      <c r="F152" s="429" t="s">
        <v>532</v>
      </c>
      <c r="G152" s="518"/>
      <c r="H152" s="388"/>
      <c r="I152" s="120"/>
      <c r="J152" s="118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239"/>
      <c r="AA152" s="388"/>
      <c r="AB152" s="120"/>
      <c r="AC152" s="384"/>
      <c r="AD152" s="118"/>
      <c r="AE152" s="120"/>
      <c r="AF152" s="120"/>
      <c r="AG152" s="120"/>
      <c r="AH152" s="120"/>
      <c r="AI152" s="120"/>
      <c r="AJ152" s="120"/>
      <c r="AK152" s="120"/>
      <c r="AL152" s="120"/>
      <c r="AM152" s="120"/>
      <c r="AN152" s="120"/>
      <c r="AO152" s="120"/>
      <c r="AP152" s="120"/>
      <c r="AQ152" s="120"/>
      <c r="AR152" s="120"/>
      <c r="AS152" s="120"/>
      <c r="AT152" s="120"/>
      <c r="AU152" s="120"/>
      <c r="AV152" s="120"/>
      <c r="AW152" s="384"/>
      <c r="AX152" s="239"/>
      <c r="AY152" s="741"/>
      <c r="AZ152" s="428">
        <f>SUM(G152:AY152)</f>
        <v>0</v>
      </c>
      <c r="BA152" s="390">
        <f>COUNTA(G152:AX152)+(AY152/10)</f>
        <v>0</v>
      </c>
    </row>
    <row r="153" spans="1:53" ht="15.75" hidden="1" x14ac:dyDescent="0.25">
      <c r="A153" s="254" t="s">
        <v>741</v>
      </c>
      <c r="B153" s="439" t="s">
        <v>133</v>
      </c>
      <c r="C153" s="416" t="s">
        <v>775</v>
      </c>
      <c r="D153" s="416" t="s">
        <v>611</v>
      </c>
      <c r="E153" s="404">
        <v>2011</v>
      </c>
      <c r="F153" s="457" t="s">
        <v>532</v>
      </c>
      <c r="G153" s="518"/>
      <c r="H153" s="388"/>
      <c r="I153" s="120"/>
      <c r="J153" s="118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239"/>
      <c r="AA153" s="388"/>
      <c r="AB153" s="120"/>
      <c r="AC153" s="384"/>
      <c r="AD153" s="118"/>
      <c r="AE153" s="120"/>
      <c r="AF153" s="120"/>
      <c r="AG153" s="120"/>
      <c r="AH153" s="120"/>
      <c r="AI153" s="120"/>
      <c r="AJ153" s="120"/>
      <c r="AK153" s="120"/>
      <c r="AL153" s="120"/>
      <c r="AM153" s="120"/>
      <c r="AN153" s="120"/>
      <c r="AO153" s="120"/>
      <c r="AP153" s="120"/>
      <c r="AQ153" s="120"/>
      <c r="AR153" s="120"/>
      <c r="AS153" s="120"/>
      <c r="AT153" s="120"/>
      <c r="AU153" s="120"/>
      <c r="AV153" s="120"/>
      <c r="AW153" s="384"/>
      <c r="AX153" s="239"/>
      <c r="AY153" s="741"/>
      <c r="AZ153" s="428">
        <f>SUM(G153:AY153)</f>
        <v>0</v>
      </c>
      <c r="BA153" s="390">
        <f>COUNTA(G153:AX153)+(AY153/10)</f>
        <v>0</v>
      </c>
    </row>
    <row r="154" spans="1:53" ht="15.75" hidden="1" x14ac:dyDescent="0.25">
      <c r="A154" s="254" t="s">
        <v>742</v>
      </c>
      <c r="B154" s="430" t="s">
        <v>133</v>
      </c>
      <c r="C154" s="253" t="s">
        <v>776</v>
      </c>
      <c r="D154" s="253" t="s">
        <v>783</v>
      </c>
      <c r="E154" s="402">
        <v>2011</v>
      </c>
      <c r="F154" s="429" t="s">
        <v>532</v>
      </c>
      <c r="G154" s="519"/>
      <c r="H154" s="408"/>
      <c r="I154" s="121"/>
      <c r="J154" s="119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240"/>
      <c r="AA154" s="388"/>
      <c r="AB154" s="120"/>
      <c r="AC154" s="384"/>
      <c r="AD154" s="118"/>
      <c r="AE154" s="120"/>
      <c r="AF154" s="120"/>
      <c r="AG154" s="120"/>
      <c r="AH154" s="120"/>
      <c r="AI154" s="120"/>
      <c r="AJ154" s="120"/>
      <c r="AK154" s="120"/>
      <c r="AL154" s="120"/>
      <c r="AM154" s="120"/>
      <c r="AN154" s="120"/>
      <c r="AO154" s="120"/>
      <c r="AP154" s="120"/>
      <c r="AQ154" s="120"/>
      <c r="AR154" s="120"/>
      <c r="AS154" s="120"/>
      <c r="AT154" s="120"/>
      <c r="AU154" s="120"/>
      <c r="AV154" s="120"/>
      <c r="AW154" s="384"/>
      <c r="AX154" s="239"/>
      <c r="AY154" s="741"/>
      <c r="AZ154" s="428">
        <f>SUM(G154:AY154)</f>
        <v>0</v>
      </c>
      <c r="BA154" s="390">
        <f>COUNTA(G154:AX154)+(AY154/10)</f>
        <v>0</v>
      </c>
    </row>
    <row r="155" spans="1:53" ht="15.75" hidden="1" x14ac:dyDescent="0.25">
      <c r="A155" s="254" t="s">
        <v>743</v>
      </c>
      <c r="B155" s="430" t="s">
        <v>133</v>
      </c>
      <c r="C155" s="253" t="s">
        <v>142</v>
      </c>
      <c r="D155" s="253" t="s">
        <v>143</v>
      </c>
      <c r="E155" s="402">
        <v>2010</v>
      </c>
      <c r="F155" s="413" t="s">
        <v>531</v>
      </c>
      <c r="G155" s="518"/>
      <c r="H155" s="388"/>
      <c r="I155" s="120"/>
      <c r="J155" s="118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239"/>
      <c r="AA155" s="388"/>
      <c r="AB155" s="120"/>
      <c r="AC155" s="384"/>
      <c r="AD155" s="118"/>
      <c r="AE155" s="120"/>
      <c r="AF155" s="120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384"/>
      <c r="AX155" s="239"/>
      <c r="AY155" s="741"/>
      <c r="AZ155" s="428">
        <f>SUM(G155:AY155)</f>
        <v>0</v>
      </c>
      <c r="BA155" s="390">
        <f>COUNTA(G155:AX155)+(AY155/10)</f>
        <v>0</v>
      </c>
    </row>
    <row r="156" spans="1:53" ht="15.75" hidden="1" x14ac:dyDescent="0.25">
      <c r="A156" s="254" t="s">
        <v>749</v>
      </c>
      <c r="B156" s="430" t="s">
        <v>7</v>
      </c>
      <c r="C156" s="253" t="s">
        <v>661</v>
      </c>
      <c r="D156" s="253" t="s">
        <v>143</v>
      </c>
      <c r="E156" s="402">
        <v>2015</v>
      </c>
      <c r="F156" s="429" t="s">
        <v>532</v>
      </c>
      <c r="G156" s="519"/>
      <c r="H156" s="408"/>
      <c r="I156" s="121"/>
      <c r="J156" s="119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240"/>
      <c r="AA156" s="388"/>
      <c r="AB156" s="120"/>
      <c r="AC156" s="384"/>
      <c r="AD156" s="118"/>
      <c r="AE156" s="120"/>
      <c r="AF156" s="120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384"/>
      <c r="AX156" s="239"/>
      <c r="AY156" s="741"/>
      <c r="AZ156" s="428">
        <f>SUM(G156:AY156)</f>
        <v>0</v>
      </c>
      <c r="BA156" s="390">
        <f>COUNTA(G156:AX156)+(AY156/10)</f>
        <v>0</v>
      </c>
    </row>
    <row r="157" spans="1:53" ht="15.75" hidden="1" x14ac:dyDescent="0.25">
      <c r="A157" s="254" t="s">
        <v>750</v>
      </c>
      <c r="B157" s="439" t="s">
        <v>7</v>
      </c>
      <c r="C157" s="416" t="s">
        <v>774</v>
      </c>
      <c r="D157" s="416" t="s">
        <v>768</v>
      </c>
      <c r="E157" s="404">
        <v>2015</v>
      </c>
      <c r="F157" s="457" t="s">
        <v>532</v>
      </c>
      <c r="G157" s="519"/>
      <c r="H157" s="408"/>
      <c r="I157" s="121"/>
      <c r="J157" s="119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240"/>
      <c r="AA157" s="388"/>
      <c r="AB157" s="120"/>
      <c r="AC157" s="384"/>
      <c r="AD157" s="118"/>
      <c r="AE157" s="120"/>
      <c r="AF157" s="120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384"/>
      <c r="AX157" s="239"/>
      <c r="AY157" s="741"/>
      <c r="AZ157" s="428">
        <f>SUM(G157:AY157)</f>
        <v>0</v>
      </c>
      <c r="BA157" s="390">
        <f>COUNTA(G157:AX157)+(AY157/10)</f>
        <v>0</v>
      </c>
    </row>
    <row r="158" spans="1:53" ht="15.75" hidden="1" x14ac:dyDescent="0.25">
      <c r="A158" s="254" t="s">
        <v>751</v>
      </c>
      <c r="B158" s="439" t="s">
        <v>7</v>
      </c>
      <c r="C158" s="416" t="s">
        <v>760</v>
      </c>
      <c r="D158" s="416" t="s">
        <v>162</v>
      </c>
      <c r="E158" s="404">
        <v>2015</v>
      </c>
      <c r="F158" s="457" t="s">
        <v>532</v>
      </c>
      <c r="G158" s="519"/>
      <c r="H158" s="408"/>
      <c r="I158" s="121"/>
      <c r="J158" s="119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240"/>
      <c r="AA158" s="388"/>
      <c r="AB158" s="120"/>
      <c r="AC158" s="384"/>
      <c r="AD158" s="118"/>
      <c r="AE158" s="120"/>
      <c r="AF158" s="120"/>
      <c r="AG158" s="120"/>
      <c r="AH158" s="120"/>
      <c r="AI158" s="120"/>
      <c r="AJ158" s="120"/>
      <c r="AK158" s="120"/>
      <c r="AL158" s="120"/>
      <c r="AM158" s="120"/>
      <c r="AN158" s="120"/>
      <c r="AO158" s="120"/>
      <c r="AP158" s="120"/>
      <c r="AQ158" s="120"/>
      <c r="AR158" s="120"/>
      <c r="AS158" s="120"/>
      <c r="AT158" s="120"/>
      <c r="AU158" s="120"/>
      <c r="AV158" s="120"/>
      <c r="AW158" s="384"/>
      <c r="AX158" s="239"/>
      <c r="AY158" s="741"/>
      <c r="AZ158" s="428">
        <f>SUM(G158:AY158)</f>
        <v>0</v>
      </c>
      <c r="BA158" s="390">
        <f>COUNTA(G158:AX158)+(AY158/10)</f>
        <v>0</v>
      </c>
    </row>
    <row r="159" spans="1:53" ht="15.75" hidden="1" x14ac:dyDescent="0.25">
      <c r="A159" s="254" t="s">
        <v>752</v>
      </c>
      <c r="B159" s="430" t="s">
        <v>7</v>
      </c>
      <c r="C159" s="253" t="s">
        <v>557</v>
      </c>
      <c r="D159" s="253" t="s">
        <v>169</v>
      </c>
      <c r="E159" s="402">
        <v>2014</v>
      </c>
      <c r="F159" s="390" t="s">
        <v>531</v>
      </c>
      <c r="G159" s="518"/>
      <c r="H159" s="388"/>
      <c r="I159" s="120"/>
      <c r="J159" s="118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239"/>
      <c r="AA159" s="388"/>
      <c r="AB159" s="120"/>
      <c r="AC159" s="384"/>
      <c r="AD159" s="118"/>
      <c r="AE159" s="120"/>
      <c r="AF159" s="120"/>
      <c r="AG159" s="120"/>
      <c r="AH159" s="120"/>
      <c r="AI159" s="120"/>
      <c r="AJ159" s="120"/>
      <c r="AK159" s="120"/>
      <c r="AL159" s="120"/>
      <c r="AM159" s="120"/>
      <c r="AN159" s="120"/>
      <c r="AO159" s="120"/>
      <c r="AP159" s="120"/>
      <c r="AQ159" s="120"/>
      <c r="AR159" s="120"/>
      <c r="AS159" s="120"/>
      <c r="AT159" s="120"/>
      <c r="AU159" s="120"/>
      <c r="AV159" s="120"/>
      <c r="AW159" s="384"/>
      <c r="AX159" s="239"/>
      <c r="AY159" s="741"/>
      <c r="AZ159" s="428">
        <f>SUM(G159:AY159)</f>
        <v>0</v>
      </c>
      <c r="BA159" s="390">
        <f>COUNTA(G159:AX159)+(AY159/10)</f>
        <v>0</v>
      </c>
    </row>
    <row r="160" spans="1:53" ht="15.75" hidden="1" x14ac:dyDescent="0.25">
      <c r="A160" s="254" t="s">
        <v>756</v>
      </c>
      <c r="B160" s="430" t="s">
        <v>7</v>
      </c>
      <c r="C160" s="253" t="s">
        <v>816</v>
      </c>
      <c r="D160" s="253" t="s">
        <v>84</v>
      </c>
      <c r="E160" s="402">
        <v>2014</v>
      </c>
      <c r="F160" s="429" t="s">
        <v>532</v>
      </c>
      <c r="G160" s="518"/>
      <c r="H160" s="388"/>
      <c r="I160" s="120"/>
      <c r="J160" s="118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239"/>
      <c r="AA160" s="388"/>
      <c r="AB160" s="120"/>
      <c r="AC160" s="384"/>
      <c r="AD160" s="118"/>
      <c r="AE160" s="120"/>
      <c r="AF160" s="120"/>
      <c r="AG160" s="120"/>
      <c r="AH160" s="120"/>
      <c r="AI160" s="120"/>
      <c r="AJ160" s="120"/>
      <c r="AK160" s="120"/>
      <c r="AL160" s="120"/>
      <c r="AM160" s="120"/>
      <c r="AN160" s="120"/>
      <c r="AO160" s="120"/>
      <c r="AP160" s="120"/>
      <c r="AQ160" s="120"/>
      <c r="AR160" s="120"/>
      <c r="AS160" s="120"/>
      <c r="AT160" s="120"/>
      <c r="AU160" s="120"/>
      <c r="AV160" s="120"/>
      <c r="AW160" s="384"/>
      <c r="AX160" s="239"/>
      <c r="AY160" s="741"/>
      <c r="AZ160" s="428">
        <f>SUM(G160:AY160)</f>
        <v>0</v>
      </c>
      <c r="BA160" s="390">
        <f>COUNTA(G160:AX160)+(AY160/10)</f>
        <v>0</v>
      </c>
    </row>
    <row r="161" spans="1:53" ht="15.75" hidden="1" x14ac:dyDescent="0.25">
      <c r="A161" s="254" t="s">
        <v>757</v>
      </c>
      <c r="B161" s="430" t="s">
        <v>7</v>
      </c>
      <c r="C161" s="253" t="s">
        <v>758</v>
      </c>
      <c r="D161" s="253" t="s">
        <v>817</v>
      </c>
      <c r="E161" s="402">
        <v>2014</v>
      </c>
      <c r="F161" s="429" t="s">
        <v>532</v>
      </c>
      <c r="G161" s="518"/>
      <c r="H161" s="388"/>
      <c r="I161" s="120"/>
      <c r="J161" s="118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239"/>
      <c r="AA161" s="388"/>
      <c r="AB161" s="120"/>
      <c r="AC161" s="384"/>
      <c r="AD161" s="118"/>
      <c r="AE161" s="120"/>
      <c r="AF161" s="120"/>
      <c r="AG161" s="120"/>
      <c r="AH161" s="120"/>
      <c r="AI161" s="120"/>
      <c r="AJ161" s="120"/>
      <c r="AK161" s="120"/>
      <c r="AL161" s="120"/>
      <c r="AM161" s="120"/>
      <c r="AN161" s="120"/>
      <c r="AO161" s="120"/>
      <c r="AP161" s="120"/>
      <c r="AQ161" s="120"/>
      <c r="AR161" s="120"/>
      <c r="AS161" s="120"/>
      <c r="AT161" s="120"/>
      <c r="AU161" s="120"/>
      <c r="AV161" s="120"/>
      <c r="AW161" s="384"/>
      <c r="AX161" s="239"/>
      <c r="AY161" s="741"/>
      <c r="AZ161" s="428">
        <f>SUM(G161:AY161)</f>
        <v>0</v>
      </c>
      <c r="BA161" s="390">
        <f>COUNTA(G161:AX161)+(AY161/10)</f>
        <v>0</v>
      </c>
    </row>
    <row r="162" spans="1:53" ht="13.5" hidden="1" customHeight="1" x14ac:dyDescent="0.25">
      <c r="A162" s="254" t="s">
        <v>784</v>
      </c>
      <c r="B162" s="430" t="s">
        <v>7</v>
      </c>
      <c r="C162" s="253" t="s">
        <v>761</v>
      </c>
      <c r="D162" s="253" t="s">
        <v>74</v>
      </c>
      <c r="E162" s="402">
        <v>2014</v>
      </c>
      <c r="F162" s="429" t="s">
        <v>532</v>
      </c>
      <c r="G162" s="519"/>
      <c r="H162" s="408"/>
      <c r="I162" s="121"/>
      <c r="J162" s="119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240"/>
      <c r="AA162" s="388"/>
      <c r="AB162" s="120"/>
      <c r="AC162" s="384"/>
      <c r="AD162" s="118"/>
      <c r="AE162" s="120"/>
      <c r="AF162" s="120"/>
      <c r="AG162" s="120"/>
      <c r="AH162" s="120"/>
      <c r="AI162" s="120"/>
      <c r="AJ162" s="120"/>
      <c r="AK162" s="120"/>
      <c r="AL162" s="120"/>
      <c r="AM162" s="120"/>
      <c r="AN162" s="120"/>
      <c r="AO162" s="120"/>
      <c r="AP162" s="120"/>
      <c r="AQ162" s="120"/>
      <c r="AR162" s="120"/>
      <c r="AS162" s="120"/>
      <c r="AT162" s="120"/>
      <c r="AU162" s="120"/>
      <c r="AV162" s="120"/>
      <c r="AW162" s="384"/>
      <c r="AX162" s="239"/>
      <c r="AY162" s="741"/>
      <c r="AZ162" s="428">
        <f>SUM(G162:AY162)</f>
        <v>0</v>
      </c>
      <c r="BA162" s="390">
        <f>COUNTA(G162:AX162)+(AY162/10)</f>
        <v>0</v>
      </c>
    </row>
    <row r="163" spans="1:53" ht="15.75" hidden="1" x14ac:dyDescent="0.25">
      <c r="A163" s="254" t="s">
        <v>785</v>
      </c>
      <c r="B163" s="430" t="s">
        <v>38</v>
      </c>
      <c r="C163" s="253" t="s">
        <v>612</v>
      </c>
      <c r="D163" s="253" t="s">
        <v>74</v>
      </c>
      <c r="E163" s="402">
        <v>2017</v>
      </c>
      <c r="F163" s="429" t="s">
        <v>532</v>
      </c>
      <c r="G163" s="518"/>
      <c r="H163" s="388"/>
      <c r="I163" s="120"/>
      <c r="J163" s="118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239"/>
      <c r="AA163" s="388"/>
      <c r="AB163" s="120"/>
      <c r="AC163" s="384"/>
      <c r="AD163" s="118"/>
      <c r="AE163" s="120"/>
      <c r="AF163" s="120"/>
      <c r="AG163" s="120"/>
      <c r="AH163" s="120"/>
      <c r="AI163" s="120"/>
      <c r="AJ163" s="120"/>
      <c r="AK163" s="120"/>
      <c r="AL163" s="120"/>
      <c r="AM163" s="120"/>
      <c r="AN163" s="120"/>
      <c r="AO163" s="120"/>
      <c r="AP163" s="120"/>
      <c r="AQ163" s="120"/>
      <c r="AR163" s="120"/>
      <c r="AS163" s="120"/>
      <c r="AT163" s="120"/>
      <c r="AU163" s="120"/>
      <c r="AV163" s="120"/>
      <c r="AW163" s="384"/>
      <c r="AX163" s="239"/>
      <c r="AY163" s="741"/>
      <c r="AZ163" s="428">
        <f>SUM(G163:AY163)</f>
        <v>0</v>
      </c>
      <c r="BA163" s="390">
        <f>COUNTA(G163:AX163)+(AY163/10)</f>
        <v>0</v>
      </c>
    </row>
    <row r="164" spans="1:53" ht="15.75" hidden="1" x14ac:dyDescent="0.25">
      <c r="A164" s="254" t="s">
        <v>786</v>
      </c>
      <c r="B164" s="430" t="s">
        <v>38</v>
      </c>
      <c r="C164" s="253" t="s">
        <v>613</v>
      </c>
      <c r="D164" s="253" t="s">
        <v>375</v>
      </c>
      <c r="E164" s="402">
        <v>2015</v>
      </c>
      <c r="F164" s="429" t="s">
        <v>532</v>
      </c>
      <c r="G164" s="518"/>
      <c r="H164" s="388"/>
      <c r="I164" s="120"/>
      <c r="J164" s="118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239"/>
      <c r="AA164" s="388"/>
      <c r="AB164" s="120"/>
      <c r="AC164" s="384"/>
      <c r="AD164" s="118"/>
      <c r="AE164" s="120"/>
      <c r="AF164" s="120"/>
      <c r="AG164" s="120"/>
      <c r="AH164" s="120"/>
      <c r="AI164" s="120"/>
      <c r="AJ164" s="120"/>
      <c r="AK164" s="120"/>
      <c r="AL164" s="120"/>
      <c r="AM164" s="120"/>
      <c r="AN164" s="120"/>
      <c r="AO164" s="120"/>
      <c r="AP164" s="120"/>
      <c r="AQ164" s="120"/>
      <c r="AR164" s="120"/>
      <c r="AS164" s="120"/>
      <c r="AT164" s="120"/>
      <c r="AU164" s="120"/>
      <c r="AV164" s="120"/>
      <c r="AW164" s="384"/>
      <c r="AX164" s="239"/>
      <c r="AY164" s="741"/>
      <c r="AZ164" s="428">
        <f>SUM(G164:AY164)</f>
        <v>0</v>
      </c>
      <c r="BA164" s="390">
        <f>COUNTA(G164:AX164)+(AY164/10)</f>
        <v>0</v>
      </c>
    </row>
    <row r="165" spans="1:53" ht="15.75" hidden="1" x14ac:dyDescent="0.25">
      <c r="A165" s="254" t="s">
        <v>787</v>
      </c>
      <c r="B165" s="430" t="s">
        <v>38</v>
      </c>
      <c r="C165" s="253" t="s">
        <v>614</v>
      </c>
      <c r="D165" s="253" t="s">
        <v>615</v>
      </c>
      <c r="E165" s="402">
        <v>2015</v>
      </c>
      <c r="F165" s="429" t="s">
        <v>532</v>
      </c>
      <c r="G165" s="518"/>
      <c r="H165" s="388"/>
      <c r="I165" s="120"/>
      <c r="J165" s="118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239"/>
      <c r="AA165" s="388"/>
      <c r="AB165" s="120"/>
      <c r="AC165" s="384"/>
      <c r="AD165" s="118"/>
      <c r="AE165" s="120"/>
      <c r="AF165" s="120"/>
      <c r="AG165" s="120"/>
      <c r="AH165" s="120"/>
      <c r="AI165" s="120"/>
      <c r="AJ165" s="120"/>
      <c r="AK165" s="120"/>
      <c r="AL165" s="120"/>
      <c r="AM165" s="120"/>
      <c r="AN165" s="120"/>
      <c r="AO165" s="120"/>
      <c r="AP165" s="120"/>
      <c r="AQ165" s="120"/>
      <c r="AR165" s="120"/>
      <c r="AS165" s="120"/>
      <c r="AT165" s="120"/>
      <c r="AU165" s="120"/>
      <c r="AV165" s="120"/>
      <c r="AW165" s="384"/>
      <c r="AX165" s="239"/>
      <c r="AY165" s="741"/>
      <c r="AZ165" s="428">
        <f>SUM(G165:AY165)</f>
        <v>0</v>
      </c>
      <c r="BA165" s="390">
        <f>COUNTA(G165:AX165)+(AY165/10)</f>
        <v>0</v>
      </c>
    </row>
    <row r="166" spans="1:53" ht="15.75" hidden="1" x14ac:dyDescent="0.25">
      <c r="A166" s="254" t="s">
        <v>788</v>
      </c>
      <c r="B166" s="439" t="s">
        <v>38</v>
      </c>
      <c r="C166" s="416" t="s">
        <v>641</v>
      </c>
      <c r="D166" s="416" t="s">
        <v>611</v>
      </c>
      <c r="E166" s="404">
        <v>2014</v>
      </c>
      <c r="F166" s="457" t="s">
        <v>532</v>
      </c>
      <c r="G166" s="519"/>
      <c r="H166" s="408"/>
      <c r="I166" s="121"/>
      <c r="J166" s="119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240"/>
      <c r="AA166" s="408"/>
      <c r="AB166" s="121"/>
      <c r="AC166" s="385"/>
      <c r="AD166" s="119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385"/>
      <c r="AX166" s="239"/>
      <c r="AY166" s="741"/>
      <c r="AZ166" s="428">
        <f>SUM(G166:AY166)</f>
        <v>0</v>
      </c>
      <c r="BA166" s="390">
        <f>COUNTA(G166:AX166)+(AY166/10)</f>
        <v>0</v>
      </c>
    </row>
    <row r="167" spans="1:53" ht="15.75" hidden="1" x14ac:dyDescent="0.25">
      <c r="A167" s="254" t="s">
        <v>789</v>
      </c>
      <c r="B167" s="430" t="s">
        <v>658</v>
      </c>
      <c r="C167" s="253" t="s">
        <v>665</v>
      </c>
      <c r="D167" s="253" t="s">
        <v>176</v>
      </c>
      <c r="E167" s="402">
        <v>2013</v>
      </c>
      <c r="F167" s="429" t="s">
        <v>532</v>
      </c>
      <c r="G167" s="518"/>
      <c r="H167" s="388"/>
      <c r="I167" s="120"/>
      <c r="J167" s="118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239"/>
      <c r="AA167" s="388"/>
      <c r="AB167" s="120"/>
      <c r="AC167" s="384"/>
      <c r="AD167" s="118"/>
      <c r="AE167" s="120"/>
      <c r="AF167" s="120"/>
      <c r="AG167" s="120"/>
      <c r="AH167" s="120"/>
      <c r="AI167" s="120"/>
      <c r="AJ167" s="120"/>
      <c r="AK167" s="120"/>
      <c r="AL167" s="120"/>
      <c r="AM167" s="120"/>
      <c r="AN167" s="120"/>
      <c r="AO167" s="120"/>
      <c r="AP167" s="120"/>
      <c r="AQ167" s="120"/>
      <c r="AR167" s="120"/>
      <c r="AS167" s="120"/>
      <c r="AT167" s="120"/>
      <c r="AU167" s="120"/>
      <c r="AV167" s="120"/>
      <c r="AW167" s="384"/>
      <c r="AX167" s="239"/>
      <c r="AY167" s="741"/>
      <c r="AZ167" s="428">
        <f>SUM(G167:AY167)</f>
        <v>0</v>
      </c>
      <c r="BA167" s="390">
        <f>COUNTA(G167:AX167)+(AY167/10)</f>
        <v>0</v>
      </c>
    </row>
    <row r="168" spans="1:53" ht="15.75" hidden="1" x14ac:dyDescent="0.25">
      <c r="A168" s="254" t="s">
        <v>790</v>
      </c>
      <c r="B168" s="439" t="s">
        <v>658</v>
      </c>
      <c r="C168" s="416" t="s">
        <v>524</v>
      </c>
      <c r="D168" s="416" t="s">
        <v>525</v>
      </c>
      <c r="E168" s="404">
        <v>2012</v>
      </c>
      <c r="F168" s="390" t="s">
        <v>531</v>
      </c>
      <c r="G168" s="519"/>
      <c r="H168" s="408"/>
      <c r="I168" s="121"/>
      <c r="J168" s="119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240"/>
      <c r="AA168" s="408"/>
      <c r="AB168" s="121"/>
      <c r="AC168" s="385"/>
      <c r="AD168" s="119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385"/>
      <c r="AX168" s="240"/>
      <c r="AY168" s="124"/>
      <c r="AZ168" s="428">
        <f>SUM(G168:AY168)</f>
        <v>0</v>
      </c>
      <c r="BA168" s="390">
        <f>COUNTA(G168:AX168)+(AY168/10)</f>
        <v>0</v>
      </c>
    </row>
    <row r="169" spans="1:53" ht="15.75" hidden="1" x14ac:dyDescent="0.25">
      <c r="A169" s="254" t="s">
        <v>791</v>
      </c>
      <c r="B169" s="439" t="s">
        <v>658</v>
      </c>
      <c r="C169" s="416" t="s">
        <v>520</v>
      </c>
      <c r="D169" s="416" t="s">
        <v>521</v>
      </c>
      <c r="E169" s="404">
        <v>2011</v>
      </c>
      <c r="F169" s="390" t="s">
        <v>531</v>
      </c>
      <c r="G169" s="519"/>
      <c r="H169" s="408"/>
      <c r="I169" s="121"/>
      <c r="J169" s="119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240"/>
      <c r="AA169" s="408"/>
      <c r="AB169" s="121"/>
      <c r="AC169" s="385"/>
      <c r="AD169" s="119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385"/>
      <c r="AX169" s="240"/>
      <c r="AY169" s="124"/>
      <c r="AZ169" s="428">
        <f>SUM(G169:AY169)</f>
        <v>0</v>
      </c>
      <c r="BA169" s="390">
        <f>COUNTA(G169:AX169)+(AY169/10)</f>
        <v>0</v>
      </c>
    </row>
    <row r="170" spans="1:53" ht="15.75" hidden="1" x14ac:dyDescent="0.25">
      <c r="A170" s="254" t="s">
        <v>792</v>
      </c>
      <c r="B170" s="430" t="s">
        <v>658</v>
      </c>
      <c r="C170" s="253" t="s">
        <v>781</v>
      </c>
      <c r="D170" s="253" t="s">
        <v>176</v>
      </c>
      <c r="E170" s="402">
        <v>2011</v>
      </c>
      <c r="F170" s="413" t="s">
        <v>531</v>
      </c>
      <c r="G170" s="518"/>
      <c r="H170" s="388"/>
      <c r="I170" s="120"/>
      <c r="J170" s="118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239"/>
      <c r="AA170" s="388"/>
      <c r="AB170" s="120"/>
      <c r="AC170" s="384"/>
      <c r="AD170" s="118"/>
      <c r="AE170" s="120"/>
      <c r="AF170" s="120"/>
      <c r="AG170" s="120"/>
      <c r="AH170" s="120"/>
      <c r="AI170" s="120"/>
      <c r="AJ170" s="120"/>
      <c r="AK170" s="120"/>
      <c r="AL170" s="120"/>
      <c r="AM170" s="120"/>
      <c r="AN170" s="120"/>
      <c r="AO170" s="120"/>
      <c r="AP170" s="121"/>
      <c r="AQ170" s="121"/>
      <c r="AR170" s="121"/>
      <c r="AS170" s="121"/>
      <c r="AT170" s="121"/>
      <c r="AU170" s="121"/>
      <c r="AV170" s="121"/>
      <c r="AW170" s="385"/>
      <c r="AX170" s="240"/>
      <c r="AY170" s="124"/>
      <c r="AZ170" s="428">
        <f>SUM(G170:AY170)</f>
        <v>0</v>
      </c>
      <c r="BA170" s="390">
        <f>COUNTA(G170:AX170)+(AY170/10)</f>
        <v>0</v>
      </c>
    </row>
    <row r="171" spans="1:53" ht="15.75" hidden="1" x14ac:dyDescent="0.25">
      <c r="A171" s="254" t="s">
        <v>793</v>
      </c>
      <c r="B171" s="430" t="s">
        <v>658</v>
      </c>
      <c r="C171" s="253" t="s">
        <v>666</v>
      </c>
      <c r="D171" s="253" t="s">
        <v>189</v>
      </c>
      <c r="E171" s="402">
        <v>2011</v>
      </c>
      <c r="F171" s="429" t="s">
        <v>532</v>
      </c>
      <c r="G171" s="518"/>
      <c r="H171" s="388"/>
      <c r="I171" s="120"/>
      <c r="J171" s="118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239"/>
      <c r="AA171" s="388"/>
      <c r="AB171" s="120"/>
      <c r="AC171" s="384"/>
      <c r="AD171" s="118"/>
      <c r="AE171" s="120"/>
      <c r="AF171" s="120"/>
      <c r="AG171" s="120"/>
      <c r="AH171" s="120"/>
      <c r="AI171" s="120"/>
      <c r="AJ171" s="120"/>
      <c r="AK171" s="120"/>
      <c r="AL171" s="120"/>
      <c r="AM171" s="120"/>
      <c r="AN171" s="120"/>
      <c r="AO171" s="120"/>
      <c r="AP171" s="120"/>
      <c r="AQ171" s="120"/>
      <c r="AR171" s="120"/>
      <c r="AS171" s="120"/>
      <c r="AT171" s="120"/>
      <c r="AU171" s="120"/>
      <c r="AV171" s="120"/>
      <c r="AW171" s="384"/>
      <c r="AX171" s="239"/>
      <c r="AY171" s="741"/>
      <c r="AZ171" s="428">
        <f>SUM(G171:AY171)</f>
        <v>0</v>
      </c>
      <c r="BA171" s="390">
        <f>COUNTA(G171:AX171)+(AY171/10)</f>
        <v>0</v>
      </c>
    </row>
    <row r="172" spans="1:53" ht="15.75" hidden="1" x14ac:dyDescent="0.25">
      <c r="A172" s="254" t="s">
        <v>794</v>
      </c>
      <c r="B172" s="439" t="s">
        <v>658</v>
      </c>
      <c r="C172" s="416" t="s">
        <v>522</v>
      </c>
      <c r="D172" s="416" t="s">
        <v>676</v>
      </c>
      <c r="E172" s="404">
        <v>2011</v>
      </c>
      <c r="F172" s="429" t="s">
        <v>532</v>
      </c>
      <c r="G172" s="519"/>
      <c r="H172" s="408"/>
      <c r="I172" s="121"/>
      <c r="J172" s="119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240"/>
      <c r="AA172" s="408"/>
      <c r="AB172" s="121"/>
      <c r="AC172" s="385"/>
      <c r="AD172" s="119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385"/>
      <c r="AX172" s="240"/>
      <c r="AY172" s="124"/>
      <c r="AZ172" s="428">
        <f>SUM(G172:AY172)</f>
        <v>0</v>
      </c>
      <c r="BA172" s="390">
        <f>COUNTA(G172:AX172)+(AY172/10)</f>
        <v>0</v>
      </c>
    </row>
    <row r="173" spans="1:53" ht="15.75" hidden="1" x14ac:dyDescent="0.25">
      <c r="A173" s="254" t="s">
        <v>795</v>
      </c>
      <c r="B173" s="430" t="s">
        <v>658</v>
      </c>
      <c r="C173" s="253" t="s">
        <v>856</v>
      </c>
      <c r="D173" s="253" t="s">
        <v>83</v>
      </c>
      <c r="E173" s="402">
        <v>2009</v>
      </c>
      <c r="F173" s="413" t="s">
        <v>531</v>
      </c>
      <c r="G173" s="519"/>
      <c r="H173" s="408"/>
      <c r="I173" s="121"/>
      <c r="J173" s="119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240"/>
      <c r="AA173" s="388"/>
      <c r="AB173" s="120"/>
      <c r="AC173" s="384"/>
      <c r="AD173" s="118"/>
      <c r="AE173" s="120"/>
      <c r="AF173" s="120"/>
      <c r="AG173" s="120"/>
      <c r="AH173" s="120"/>
      <c r="AI173" s="120"/>
      <c r="AJ173" s="120"/>
      <c r="AK173" s="120"/>
      <c r="AL173" s="120"/>
      <c r="AM173" s="120"/>
      <c r="AN173" s="120"/>
      <c r="AO173" s="120"/>
      <c r="AP173" s="120"/>
      <c r="AQ173" s="120"/>
      <c r="AR173" s="120"/>
      <c r="AS173" s="120"/>
      <c r="AT173" s="120"/>
      <c r="AU173" s="120"/>
      <c r="AV173" s="120"/>
      <c r="AW173" s="384"/>
      <c r="AX173" s="239"/>
      <c r="AY173" s="741"/>
      <c r="AZ173" s="428">
        <f>SUM(G173:AY173)</f>
        <v>0</v>
      </c>
      <c r="BA173" s="390">
        <f>COUNTA(G173:AX173)+(AY173/10)</f>
        <v>0</v>
      </c>
    </row>
    <row r="174" spans="1:53" ht="15.75" hidden="1" x14ac:dyDescent="0.25">
      <c r="A174" s="254" t="s">
        <v>796</v>
      </c>
      <c r="B174" s="439" t="s">
        <v>72</v>
      </c>
      <c r="C174" s="416" t="s">
        <v>187</v>
      </c>
      <c r="D174" s="416" t="s">
        <v>128</v>
      </c>
      <c r="E174" s="404">
        <v>2015</v>
      </c>
      <c r="F174" s="390" t="s">
        <v>531</v>
      </c>
      <c r="G174" s="518"/>
      <c r="H174" s="388"/>
      <c r="I174" s="120"/>
      <c r="J174" s="118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239"/>
      <c r="AA174" s="388"/>
      <c r="AB174" s="120"/>
      <c r="AC174" s="384"/>
      <c r="AD174" s="118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1"/>
      <c r="AQ174" s="121"/>
      <c r="AR174" s="121"/>
      <c r="AS174" s="121"/>
      <c r="AT174" s="121"/>
      <c r="AU174" s="121"/>
      <c r="AV174" s="121"/>
      <c r="AW174" s="385"/>
      <c r="AX174" s="240"/>
      <c r="AY174" s="124"/>
      <c r="AZ174" s="428">
        <f>SUM(G174:AY174)</f>
        <v>0</v>
      </c>
      <c r="BA174" s="390">
        <f>COUNTA(G174:AX174)+(AY174/10)</f>
        <v>0</v>
      </c>
    </row>
    <row r="175" spans="1:53" ht="15.75" hidden="1" x14ac:dyDescent="0.25">
      <c r="A175" s="254" t="s">
        <v>797</v>
      </c>
      <c r="B175" s="430" t="s">
        <v>72</v>
      </c>
      <c r="C175" s="253" t="s">
        <v>73</v>
      </c>
      <c r="D175" s="253" t="s">
        <v>74</v>
      </c>
      <c r="E175" s="402">
        <v>2014</v>
      </c>
      <c r="F175" s="413" t="s">
        <v>531</v>
      </c>
      <c r="G175" s="518"/>
      <c r="H175" s="388"/>
      <c r="I175" s="120"/>
      <c r="J175" s="118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239"/>
      <c r="AA175" s="388"/>
      <c r="AB175" s="120"/>
      <c r="AC175" s="384"/>
      <c r="AD175" s="118"/>
      <c r="AE175" s="120"/>
      <c r="AF175" s="120"/>
      <c r="AG175" s="120"/>
      <c r="AH175" s="120"/>
      <c r="AI175" s="120"/>
      <c r="AJ175" s="120"/>
      <c r="AK175" s="120"/>
      <c r="AL175" s="120"/>
      <c r="AM175" s="120"/>
      <c r="AN175" s="120"/>
      <c r="AO175" s="120"/>
      <c r="AP175" s="120"/>
      <c r="AQ175" s="120"/>
      <c r="AR175" s="120"/>
      <c r="AS175" s="120"/>
      <c r="AT175" s="120"/>
      <c r="AU175" s="120"/>
      <c r="AV175" s="120"/>
      <c r="AW175" s="384"/>
      <c r="AX175" s="239"/>
      <c r="AY175" s="741"/>
      <c r="AZ175" s="428">
        <f>SUM(G175:AY175)</f>
        <v>0</v>
      </c>
      <c r="BA175" s="390">
        <f>COUNTA(G175:AX175)+(AY175/10)</f>
        <v>0</v>
      </c>
    </row>
    <row r="176" spans="1:53" ht="15.75" hidden="1" x14ac:dyDescent="0.25">
      <c r="A176" s="254" t="s">
        <v>798</v>
      </c>
      <c r="B176" s="439" t="s">
        <v>72</v>
      </c>
      <c r="C176" s="416" t="s">
        <v>89</v>
      </c>
      <c r="D176" s="416" t="s">
        <v>90</v>
      </c>
      <c r="E176" s="404">
        <v>2011</v>
      </c>
      <c r="F176" s="390" t="s">
        <v>531</v>
      </c>
      <c r="G176" s="519"/>
      <c r="H176" s="408"/>
      <c r="I176" s="121"/>
      <c r="J176" s="119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0"/>
      <c r="X176" s="120"/>
      <c r="Y176" s="120"/>
      <c r="Z176" s="239"/>
      <c r="AA176" s="388"/>
      <c r="AB176" s="120"/>
      <c r="AC176" s="384"/>
      <c r="AD176" s="118"/>
      <c r="AE176" s="120"/>
      <c r="AF176" s="120"/>
      <c r="AG176" s="120"/>
      <c r="AH176" s="120"/>
      <c r="AI176" s="120"/>
      <c r="AJ176" s="120"/>
      <c r="AK176" s="120"/>
      <c r="AL176" s="120"/>
      <c r="AM176" s="120"/>
      <c r="AN176" s="120"/>
      <c r="AO176" s="120"/>
      <c r="AP176" s="120"/>
      <c r="AQ176" s="121"/>
      <c r="AR176" s="121"/>
      <c r="AS176" s="121"/>
      <c r="AT176" s="121"/>
      <c r="AU176" s="121"/>
      <c r="AV176" s="121"/>
      <c r="AW176" s="385"/>
      <c r="AX176" s="240"/>
      <c r="AY176" s="741"/>
      <c r="AZ176" s="428">
        <f>SUM(G176:AY176)</f>
        <v>0</v>
      </c>
      <c r="BA176" s="390">
        <f>COUNTA(G176:AX176)+(AY176/10)</f>
        <v>0</v>
      </c>
    </row>
    <row r="177" spans="1:53" ht="15.75" hidden="1" x14ac:dyDescent="0.25">
      <c r="A177" s="254" t="s">
        <v>799</v>
      </c>
      <c r="B177" s="430" t="s">
        <v>72</v>
      </c>
      <c r="C177" s="253" t="s">
        <v>182</v>
      </c>
      <c r="D177" s="253" t="s">
        <v>169</v>
      </c>
      <c r="E177" s="402">
        <v>2009</v>
      </c>
      <c r="F177" s="413" t="s">
        <v>531</v>
      </c>
      <c r="G177" s="519"/>
      <c r="H177" s="408"/>
      <c r="I177" s="121"/>
      <c r="J177" s="119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240"/>
      <c r="AA177" s="388"/>
      <c r="AB177" s="120"/>
      <c r="AC177" s="384"/>
      <c r="AD177" s="118"/>
      <c r="AE177" s="120"/>
      <c r="AF177" s="120"/>
      <c r="AG177" s="120"/>
      <c r="AH177" s="120"/>
      <c r="AI177" s="120"/>
      <c r="AJ177" s="120"/>
      <c r="AK177" s="120"/>
      <c r="AL177" s="120"/>
      <c r="AM177" s="120"/>
      <c r="AN177" s="120"/>
      <c r="AO177" s="120"/>
      <c r="AP177" s="120"/>
      <c r="AQ177" s="120"/>
      <c r="AR177" s="120"/>
      <c r="AS177" s="120"/>
      <c r="AT177" s="120"/>
      <c r="AU177" s="120"/>
      <c r="AV177" s="120"/>
      <c r="AW177" s="384"/>
      <c r="AX177" s="239"/>
      <c r="AY177" s="741"/>
      <c r="AZ177" s="428">
        <f>SUM(G177:AY177)</f>
        <v>0</v>
      </c>
      <c r="BA177" s="390">
        <f>COUNTA(G177:AX177)+(AY177/10)</f>
        <v>0</v>
      </c>
    </row>
    <row r="178" spans="1:53" ht="15.75" hidden="1" x14ac:dyDescent="0.25">
      <c r="A178" s="254" t="s">
        <v>800</v>
      </c>
      <c r="B178" s="430" t="s">
        <v>72</v>
      </c>
      <c r="C178" s="253" t="s">
        <v>126</v>
      </c>
      <c r="D178" s="253" t="s">
        <v>84</v>
      </c>
      <c r="E178" s="402">
        <v>2008</v>
      </c>
      <c r="F178" s="413" t="s">
        <v>531</v>
      </c>
      <c r="G178" s="518"/>
      <c r="H178" s="388"/>
      <c r="I178" s="120"/>
      <c r="J178" s="118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239"/>
      <c r="AA178" s="388"/>
      <c r="AB178" s="120"/>
      <c r="AC178" s="384"/>
      <c r="AD178" s="118"/>
      <c r="AE178" s="120"/>
      <c r="AF178" s="120"/>
      <c r="AG178" s="120"/>
      <c r="AH178" s="120"/>
      <c r="AI178" s="120"/>
      <c r="AJ178" s="120"/>
      <c r="AK178" s="120"/>
      <c r="AL178" s="120"/>
      <c r="AM178" s="120"/>
      <c r="AN178" s="120"/>
      <c r="AO178" s="120"/>
      <c r="AP178" s="120"/>
      <c r="AQ178" s="120"/>
      <c r="AR178" s="120"/>
      <c r="AS178" s="120"/>
      <c r="AT178" s="120"/>
      <c r="AU178" s="120"/>
      <c r="AV178" s="120"/>
      <c r="AW178" s="384"/>
      <c r="AX178" s="239"/>
      <c r="AY178" s="741"/>
      <c r="AZ178" s="428">
        <f>SUM(G178:AY178)</f>
        <v>0</v>
      </c>
      <c r="BA178" s="390">
        <f>COUNTA(G178:AX178)+(AY178/10)</f>
        <v>0</v>
      </c>
    </row>
    <row r="179" spans="1:53" ht="15.75" hidden="1" x14ac:dyDescent="0.25">
      <c r="A179" s="254" t="s">
        <v>801</v>
      </c>
      <c r="B179" s="430" t="s">
        <v>16</v>
      </c>
      <c r="C179" s="253" t="s">
        <v>175</v>
      </c>
      <c r="D179" s="253" t="s">
        <v>141</v>
      </c>
      <c r="E179" s="402">
        <v>2012</v>
      </c>
      <c r="F179" s="413" t="s">
        <v>531</v>
      </c>
      <c r="G179" s="518"/>
      <c r="H179" s="388"/>
      <c r="I179" s="120"/>
      <c r="J179" s="118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239"/>
      <c r="AA179" s="388"/>
      <c r="AB179" s="120"/>
      <c r="AC179" s="384"/>
      <c r="AD179" s="118"/>
      <c r="AE179" s="120"/>
      <c r="AF179" s="120"/>
      <c r="AG179" s="120"/>
      <c r="AH179" s="120"/>
      <c r="AI179" s="120"/>
      <c r="AJ179" s="120"/>
      <c r="AK179" s="120"/>
      <c r="AL179" s="120"/>
      <c r="AM179" s="120"/>
      <c r="AN179" s="120"/>
      <c r="AO179" s="120"/>
      <c r="AP179" s="120"/>
      <c r="AQ179" s="120"/>
      <c r="AR179" s="120"/>
      <c r="AS179" s="120"/>
      <c r="AT179" s="120"/>
      <c r="AU179" s="120"/>
      <c r="AV179" s="120"/>
      <c r="AW179" s="384"/>
      <c r="AX179" s="239"/>
      <c r="AY179" s="741"/>
      <c r="AZ179" s="428">
        <f>SUM(G179:AY179)</f>
        <v>0</v>
      </c>
      <c r="BA179" s="390">
        <f>COUNTA(G179:AX179)+(AY179/10)</f>
        <v>0</v>
      </c>
    </row>
    <row r="180" spans="1:53" ht="15.75" hidden="1" x14ac:dyDescent="0.25">
      <c r="A180" s="254" t="s">
        <v>802</v>
      </c>
      <c r="B180" s="430" t="s">
        <v>16</v>
      </c>
      <c r="C180" s="253" t="s">
        <v>516</v>
      </c>
      <c r="D180" s="253" t="s">
        <v>130</v>
      </c>
      <c r="E180" s="402">
        <v>2008</v>
      </c>
      <c r="F180" s="413" t="s">
        <v>531</v>
      </c>
      <c r="G180" s="518"/>
      <c r="H180" s="408"/>
      <c r="I180" s="120"/>
      <c r="J180" s="118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239"/>
      <c r="AA180" s="388"/>
      <c r="AB180" s="120"/>
      <c r="AC180" s="384"/>
      <c r="AD180" s="118"/>
      <c r="AE180" s="120"/>
      <c r="AF180" s="120"/>
      <c r="AG180" s="120"/>
      <c r="AH180" s="120"/>
      <c r="AI180" s="120"/>
      <c r="AJ180" s="120"/>
      <c r="AK180" s="120"/>
      <c r="AL180" s="120"/>
      <c r="AM180" s="120"/>
      <c r="AN180" s="120"/>
      <c r="AO180" s="120"/>
      <c r="AP180" s="120"/>
      <c r="AQ180" s="120"/>
      <c r="AR180" s="120"/>
      <c r="AS180" s="120"/>
      <c r="AT180" s="120"/>
      <c r="AU180" s="120"/>
      <c r="AV180" s="120"/>
      <c r="AW180" s="384"/>
      <c r="AX180" s="239"/>
      <c r="AY180" s="741"/>
      <c r="AZ180" s="428">
        <f>SUM(G180:AY180)</f>
        <v>0</v>
      </c>
      <c r="BA180" s="390">
        <f>COUNTA(G180:AX180)+(AY180/10)</f>
        <v>0</v>
      </c>
    </row>
    <row r="181" spans="1:53" ht="15.75" hidden="1" x14ac:dyDescent="0.25">
      <c r="A181" s="254" t="s">
        <v>805</v>
      </c>
      <c r="B181" s="439" t="s">
        <v>6</v>
      </c>
      <c r="C181" s="416" t="s">
        <v>157</v>
      </c>
      <c r="D181" s="416" t="s">
        <v>673</v>
      </c>
      <c r="E181" s="404">
        <v>2015</v>
      </c>
      <c r="F181" s="429" t="s">
        <v>532</v>
      </c>
      <c r="G181" s="519"/>
      <c r="H181" s="408"/>
      <c r="I181" s="121"/>
      <c r="J181" s="119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240"/>
      <c r="AA181" s="408"/>
      <c r="AB181" s="121"/>
      <c r="AC181" s="385"/>
      <c r="AD181" s="119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385"/>
      <c r="AX181" s="240"/>
      <c r="AY181" s="124"/>
      <c r="AZ181" s="428">
        <f>SUM(G181:AY181)</f>
        <v>0</v>
      </c>
      <c r="BA181" s="390">
        <f>COUNTA(G181:AX181)+(AY181/10)</f>
        <v>0</v>
      </c>
    </row>
    <row r="182" spans="1:53" ht="15.75" hidden="1" x14ac:dyDescent="0.25">
      <c r="A182" s="254" t="s">
        <v>824</v>
      </c>
      <c r="B182" s="430" t="s">
        <v>6</v>
      </c>
      <c r="C182" s="253" t="s">
        <v>804</v>
      </c>
      <c r="D182" s="253" t="s">
        <v>176</v>
      </c>
      <c r="E182" s="402">
        <v>2014</v>
      </c>
      <c r="F182" s="429" t="s">
        <v>532</v>
      </c>
      <c r="G182" s="518"/>
      <c r="H182" s="388"/>
      <c r="I182" s="120"/>
      <c r="J182" s="118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239"/>
      <c r="AA182" s="388"/>
      <c r="AB182" s="120"/>
      <c r="AC182" s="384"/>
      <c r="AD182" s="118"/>
      <c r="AE182" s="120"/>
      <c r="AF182" s="120"/>
      <c r="AG182" s="120"/>
      <c r="AH182" s="120"/>
      <c r="AI182" s="120"/>
      <c r="AJ182" s="120"/>
      <c r="AK182" s="120"/>
      <c r="AL182" s="120"/>
      <c r="AM182" s="120"/>
      <c r="AN182" s="120"/>
      <c r="AO182" s="120"/>
      <c r="AP182" s="120"/>
      <c r="AQ182" s="120"/>
      <c r="AR182" s="120"/>
      <c r="AS182" s="120"/>
      <c r="AT182" s="120"/>
      <c r="AU182" s="120"/>
      <c r="AV182" s="120"/>
      <c r="AW182" s="384"/>
      <c r="AX182" s="239"/>
      <c r="AY182" s="741"/>
      <c r="AZ182" s="428">
        <f>SUM(G182:AY182)</f>
        <v>0</v>
      </c>
      <c r="BA182" s="390">
        <f>COUNTA(G182:AX182)+(AY182/10)</f>
        <v>0</v>
      </c>
    </row>
    <row r="183" spans="1:53" ht="15.75" hidden="1" x14ac:dyDescent="0.25">
      <c r="A183" s="254" t="s">
        <v>825</v>
      </c>
      <c r="B183" s="430" t="s">
        <v>640</v>
      </c>
      <c r="C183" s="253" t="s">
        <v>544</v>
      </c>
      <c r="D183" s="253" t="s">
        <v>463</v>
      </c>
      <c r="E183" s="402">
        <v>2014</v>
      </c>
      <c r="F183" s="429" t="s">
        <v>532</v>
      </c>
      <c r="G183" s="518"/>
      <c r="H183" s="388"/>
      <c r="I183" s="120"/>
      <c r="J183" s="118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239"/>
      <c r="AA183" s="388"/>
      <c r="AB183" s="120"/>
      <c r="AC183" s="384"/>
      <c r="AD183" s="118"/>
      <c r="AE183" s="120"/>
      <c r="AF183" s="120"/>
      <c r="AG183" s="120"/>
      <c r="AH183" s="120"/>
      <c r="AI183" s="120"/>
      <c r="AJ183" s="120"/>
      <c r="AK183" s="120"/>
      <c r="AL183" s="120"/>
      <c r="AM183" s="120"/>
      <c r="AN183" s="120"/>
      <c r="AO183" s="120"/>
      <c r="AP183" s="120"/>
      <c r="AQ183" s="120"/>
      <c r="AR183" s="120"/>
      <c r="AS183" s="120"/>
      <c r="AT183" s="120"/>
      <c r="AU183" s="120"/>
      <c r="AV183" s="120"/>
      <c r="AW183" s="384"/>
      <c r="AX183" s="239"/>
      <c r="AY183" s="741"/>
      <c r="AZ183" s="428">
        <f>SUM(G183:AY183)</f>
        <v>0</v>
      </c>
      <c r="BA183" s="390">
        <f>COUNTA(G183:AX183)+(AY183/10)</f>
        <v>0</v>
      </c>
    </row>
    <row r="184" spans="1:53" ht="15.75" hidden="1" x14ac:dyDescent="0.25">
      <c r="A184" s="254" t="s">
        <v>826</v>
      </c>
      <c r="B184" s="430" t="s">
        <v>14</v>
      </c>
      <c r="C184" s="253" t="s">
        <v>182</v>
      </c>
      <c r="D184" s="253" t="s">
        <v>96</v>
      </c>
      <c r="E184" s="402">
        <v>2015</v>
      </c>
      <c r="F184" s="413" t="s">
        <v>531</v>
      </c>
      <c r="G184" s="518"/>
      <c r="H184" s="388"/>
      <c r="I184" s="120"/>
      <c r="J184" s="118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239"/>
      <c r="AA184" s="388"/>
      <c r="AB184" s="120"/>
      <c r="AC184" s="384"/>
      <c r="AD184" s="118"/>
      <c r="AE184" s="120"/>
      <c r="AF184" s="120"/>
      <c r="AG184" s="120"/>
      <c r="AH184" s="120"/>
      <c r="AI184" s="120"/>
      <c r="AJ184" s="120"/>
      <c r="AK184" s="120"/>
      <c r="AL184" s="120"/>
      <c r="AM184" s="120"/>
      <c r="AN184" s="120"/>
      <c r="AO184" s="120"/>
      <c r="AP184" s="120"/>
      <c r="AQ184" s="120"/>
      <c r="AR184" s="120"/>
      <c r="AS184" s="120"/>
      <c r="AT184" s="120"/>
      <c r="AU184" s="120"/>
      <c r="AV184" s="120"/>
      <c r="AW184" s="384"/>
      <c r="AX184" s="239"/>
      <c r="AY184" s="741"/>
      <c r="AZ184" s="428">
        <f>SUM(G184:AY184)</f>
        <v>0</v>
      </c>
      <c r="BA184" s="390">
        <f>COUNTA(G184:AX184)+(AY184/10)</f>
        <v>0</v>
      </c>
    </row>
    <row r="185" spans="1:53" ht="15.75" hidden="1" x14ac:dyDescent="0.25">
      <c r="A185" s="254" t="s">
        <v>827</v>
      </c>
      <c r="B185" s="430" t="s">
        <v>14</v>
      </c>
      <c r="C185" s="253" t="s">
        <v>563</v>
      </c>
      <c r="D185" s="253" t="s">
        <v>564</v>
      </c>
      <c r="E185" s="402">
        <v>2014</v>
      </c>
      <c r="F185" s="413" t="s">
        <v>531</v>
      </c>
      <c r="G185" s="518"/>
      <c r="H185" s="388"/>
      <c r="I185" s="120"/>
      <c r="J185" s="118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239"/>
      <c r="AA185" s="388"/>
      <c r="AB185" s="120"/>
      <c r="AC185" s="384"/>
      <c r="AD185" s="118"/>
      <c r="AE185" s="120"/>
      <c r="AF185" s="120"/>
      <c r="AG185" s="120"/>
      <c r="AH185" s="120"/>
      <c r="AI185" s="120"/>
      <c r="AJ185" s="120"/>
      <c r="AK185" s="120"/>
      <c r="AL185" s="120"/>
      <c r="AM185" s="120"/>
      <c r="AN185" s="120"/>
      <c r="AO185" s="120"/>
      <c r="AP185" s="120"/>
      <c r="AQ185" s="120"/>
      <c r="AR185" s="120"/>
      <c r="AS185" s="120"/>
      <c r="AT185" s="120"/>
      <c r="AU185" s="120"/>
      <c r="AV185" s="120"/>
      <c r="AW185" s="384"/>
      <c r="AX185" s="239"/>
      <c r="AY185" s="741"/>
      <c r="AZ185" s="428">
        <f>SUM(G185:AY185)</f>
        <v>0</v>
      </c>
      <c r="BA185" s="390">
        <f>COUNTA(G185:AX185)+(AY185/10)</f>
        <v>0</v>
      </c>
    </row>
    <row r="186" spans="1:53" ht="15.75" hidden="1" x14ac:dyDescent="0.25">
      <c r="A186" s="254" t="s">
        <v>828</v>
      </c>
      <c r="B186" s="430" t="s">
        <v>14</v>
      </c>
      <c r="C186" s="253" t="s">
        <v>182</v>
      </c>
      <c r="D186" s="253" t="s">
        <v>82</v>
      </c>
      <c r="E186" s="402">
        <v>2012</v>
      </c>
      <c r="F186" s="413" t="s">
        <v>531</v>
      </c>
      <c r="G186" s="518"/>
      <c r="H186" s="408"/>
      <c r="I186" s="120"/>
      <c r="J186" s="118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239"/>
      <c r="AA186" s="388"/>
      <c r="AB186" s="120"/>
      <c r="AC186" s="384"/>
      <c r="AD186" s="118"/>
      <c r="AE186" s="120"/>
      <c r="AF186" s="120"/>
      <c r="AG186" s="120"/>
      <c r="AH186" s="120"/>
      <c r="AI186" s="120"/>
      <c r="AJ186" s="120"/>
      <c r="AK186" s="120"/>
      <c r="AL186" s="120"/>
      <c r="AM186" s="120"/>
      <c r="AN186" s="120"/>
      <c r="AO186" s="120"/>
      <c r="AP186" s="120"/>
      <c r="AQ186" s="120"/>
      <c r="AR186" s="120"/>
      <c r="AS186" s="120"/>
      <c r="AT186" s="120"/>
      <c r="AU186" s="120"/>
      <c r="AV186" s="120"/>
      <c r="AW186" s="384"/>
      <c r="AX186" s="239"/>
      <c r="AY186" s="741"/>
      <c r="AZ186" s="428">
        <f>SUM(G186:AY186)</f>
        <v>0</v>
      </c>
      <c r="BA186" s="390">
        <f>COUNTA(G186:AX186)+(AY186/10)</f>
        <v>0</v>
      </c>
    </row>
    <row r="187" spans="1:53" ht="13.5" hidden="1" customHeight="1" x14ac:dyDescent="0.25">
      <c r="A187" s="254" t="s">
        <v>829</v>
      </c>
      <c r="B187" s="430" t="s">
        <v>14</v>
      </c>
      <c r="C187" s="253" t="s">
        <v>645</v>
      </c>
      <c r="D187" s="253" t="s">
        <v>83</v>
      </c>
      <c r="E187" s="402">
        <v>2009</v>
      </c>
      <c r="F187" s="413" t="s">
        <v>531</v>
      </c>
      <c r="G187" s="518"/>
      <c r="H187" s="388"/>
      <c r="I187" s="120"/>
      <c r="J187" s="118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239"/>
      <c r="AA187" s="388"/>
      <c r="AB187" s="120"/>
      <c r="AC187" s="384"/>
      <c r="AD187" s="118"/>
      <c r="AE187" s="120"/>
      <c r="AF187" s="120"/>
      <c r="AG187" s="120"/>
      <c r="AH187" s="120"/>
      <c r="AI187" s="120"/>
      <c r="AJ187" s="120"/>
      <c r="AK187" s="120"/>
      <c r="AL187" s="120"/>
      <c r="AM187" s="120"/>
      <c r="AN187" s="120"/>
      <c r="AO187" s="120"/>
      <c r="AP187" s="120"/>
      <c r="AQ187" s="120"/>
      <c r="AR187" s="120"/>
      <c r="AS187" s="120"/>
      <c r="AT187" s="120"/>
      <c r="AU187" s="120"/>
      <c r="AV187" s="120"/>
      <c r="AW187" s="384"/>
      <c r="AX187" s="239"/>
      <c r="AY187" s="741"/>
      <c r="AZ187" s="428">
        <f>SUM(G187:AY187)</f>
        <v>0</v>
      </c>
      <c r="BA187" s="390">
        <f>COUNTA(G187:AX187)+(AY187/10)</f>
        <v>0</v>
      </c>
    </row>
    <row r="188" spans="1:53" ht="15.75" hidden="1" x14ac:dyDescent="0.25">
      <c r="A188" s="254" t="s">
        <v>830</v>
      </c>
      <c r="B188" s="430" t="s">
        <v>764</v>
      </c>
      <c r="C188" s="253" t="s">
        <v>818</v>
      </c>
      <c r="D188" s="253" t="s">
        <v>140</v>
      </c>
      <c r="E188" s="402">
        <v>2015</v>
      </c>
      <c r="F188" s="429" t="s">
        <v>532</v>
      </c>
      <c r="G188" s="518"/>
      <c r="H188" s="388"/>
      <c r="I188" s="120"/>
      <c r="J188" s="118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239"/>
      <c r="AA188" s="388"/>
      <c r="AB188" s="120"/>
      <c r="AC188" s="384"/>
      <c r="AD188" s="118"/>
      <c r="AE188" s="120"/>
      <c r="AF188" s="120"/>
      <c r="AG188" s="120"/>
      <c r="AH188" s="120"/>
      <c r="AI188" s="120"/>
      <c r="AJ188" s="120"/>
      <c r="AK188" s="120"/>
      <c r="AL188" s="120"/>
      <c r="AM188" s="120"/>
      <c r="AN188" s="120"/>
      <c r="AO188" s="120"/>
      <c r="AP188" s="120"/>
      <c r="AQ188" s="120"/>
      <c r="AR188" s="120"/>
      <c r="AS188" s="120"/>
      <c r="AT188" s="120"/>
      <c r="AU188" s="120"/>
      <c r="AV188" s="120"/>
      <c r="AW188" s="384"/>
      <c r="AX188" s="239"/>
      <c r="AY188" s="741"/>
      <c r="AZ188" s="428">
        <f>SUM(G188:AY188)</f>
        <v>0</v>
      </c>
      <c r="BA188" s="390">
        <f>COUNTA(G188:AX188)+(AY188/10)</f>
        <v>0</v>
      </c>
    </row>
    <row r="189" spans="1:53" ht="15.75" hidden="1" x14ac:dyDescent="0.25">
      <c r="A189" s="254" t="s">
        <v>831</v>
      </c>
      <c r="B189" s="430" t="s">
        <v>764</v>
      </c>
      <c r="C189" s="253" t="s">
        <v>765</v>
      </c>
      <c r="D189" s="253" t="s">
        <v>184</v>
      </c>
      <c r="E189" s="402">
        <v>2011</v>
      </c>
      <c r="F189" s="429" t="s">
        <v>532</v>
      </c>
      <c r="G189" s="518"/>
      <c r="H189" s="388"/>
      <c r="I189" s="120"/>
      <c r="J189" s="118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239"/>
      <c r="AA189" s="388"/>
      <c r="AB189" s="120"/>
      <c r="AC189" s="384"/>
      <c r="AD189" s="118"/>
      <c r="AE189" s="120"/>
      <c r="AF189" s="120"/>
      <c r="AG189" s="120"/>
      <c r="AH189" s="120"/>
      <c r="AI189" s="120"/>
      <c r="AJ189" s="120"/>
      <c r="AK189" s="120"/>
      <c r="AL189" s="120"/>
      <c r="AM189" s="120"/>
      <c r="AN189" s="120"/>
      <c r="AO189" s="121"/>
      <c r="AP189" s="121"/>
      <c r="AQ189" s="121"/>
      <c r="AR189" s="121"/>
      <c r="AS189" s="121"/>
      <c r="AT189" s="121"/>
      <c r="AU189" s="121"/>
      <c r="AV189" s="121"/>
      <c r="AW189" s="385"/>
      <c r="AX189" s="239"/>
      <c r="AY189" s="741"/>
      <c r="AZ189" s="428">
        <f>SUM(G189:AY189)</f>
        <v>0</v>
      </c>
      <c r="BA189" s="390">
        <f>COUNTA(G189:AX189)+(AY189/10)</f>
        <v>0</v>
      </c>
    </row>
    <row r="190" spans="1:53" ht="15.75" hidden="1" x14ac:dyDescent="0.25">
      <c r="A190" s="254" t="s">
        <v>832</v>
      </c>
      <c r="B190" s="439" t="s">
        <v>13</v>
      </c>
      <c r="C190" s="416" t="s">
        <v>538</v>
      </c>
      <c r="D190" s="416" t="s">
        <v>135</v>
      </c>
      <c r="E190" s="404">
        <v>2016</v>
      </c>
      <c r="F190" s="390" t="s">
        <v>531</v>
      </c>
      <c r="G190" s="519"/>
      <c r="H190" s="408"/>
      <c r="I190" s="121"/>
      <c r="J190" s="119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240"/>
      <c r="AA190" s="408"/>
      <c r="AB190" s="121"/>
      <c r="AC190" s="385"/>
      <c r="AD190" s="119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385"/>
      <c r="AX190" s="240"/>
      <c r="AY190" s="124"/>
      <c r="AZ190" s="428">
        <f>SUM(G190:AY190)</f>
        <v>0</v>
      </c>
      <c r="BA190" s="390">
        <f>COUNTA(G190:AX190)+(AY190/10)</f>
        <v>0</v>
      </c>
    </row>
    <row r="191" spans="1:53" ht="15.75" hidden="1" x14ac:dyDescent="0.25">
      <c r="A191" s="254" t="s">
        <v>839</v>
      </c>
      <c r="B191" s="430" t="s">
        <v>13</v>
      </c>
      <c r="C191" s="253" t="s">
        <v>121</v>
      </c>
      <c r="D191" s="253" t="s">
        <v>83</v>
      </c>
      <c r="E191" s="402">
        <v>2015</v>
      </c>
      <c r="F191" s="413" t="s">
        <v>531</v>
      </c>
      <c r="G191" s="518"/>
      <c r="H191" s="388"/>
      <c r="I191" s="120"/>
      <c r="J191" s="118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239"/>
      <c r="AA191" s="388"/>
      <c r="AB191" s="120"/>
      <c r="AC191" s="384"/>
      <c r="AD191" s="118"/>
      <c r="AE191" s="120"/>
      <c r="AF191" s="120"/>
      <c r="AG191" s="120"/>
      <c r="AH191" s="120"/>
      <c r="AI191" s="120"/>
      <c r="AJ191" s="120"/>
      <c r="AK191" s="120"/>
      <c r="AL191" s="120"/>
      <c r="AM191" s="120"/>
      <c r="AN191" s="120"/>
      <c r="AO191" s="120"/>
      <c r="AP191" s="120"/>
      <c r="AQ191" s="120"/>
      <c r="AR191" s="120"/>
      <c r="AS191" s="120"/>
      <c r="AT191" s="120"/>
      <c r="AU191" s="120"/>
      <c r="AV191" s="120"/>
      <c r="AW191" s="384"/>
      <c r="AX191" s="239"/>
      <c r="AY191" s="741"/>
      <c r="AZ191" s="428">
        <f>SUM(G191:AY191)</f>
        <v>0</v>
      </c>
      <c r="BA191" s="390">
        <f>COUNTA(G191:AX191)+(AY191/10)</f>
        <v>0</v>
      </c>
    </row>
    <row r="192" spans="1:53" ht="15.75" hidden="1" x14ac:dyDescent="0.25">
      <c r="A192" s="254" t="s">
        <v>840</v>
      </c>
      <c r="B192" s="439" t="s">
        <v>13</v>
      </c>
      <c r="C192" s="416" t="s">
        <v>538</v>
      </c>
      <c r="D192" s="416" t="s">
        <v>536</v>
      </c>
      <c r="E192" s="404">
        <v>2014</v>
      </c>
      <c r="F192" s="390" t="s">
        <v>531</v>
      </c>
      <c r="G192" s="519"/>
      <c r="H192" s="408"/>
      <c r="I192" s="121"/>
      <c r="J192" s="119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240"/>
      <c r="AA192" s="408"/>
      <c r="AB192" s="121"/>
      <c r="AC192" s="385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0"/>
      <c r="AP192" s="120"/>
      <c r="AQ192" s="120"/>
      <c r="AR192" s="120"/>
      <c r="AS192" s="120"/>
      <c r="AT192" s="120"/>
      <c r="AU192" s="120"/>
      <c r="AV192" s="120"/>
      <c r="AW192" s="384"/>
      <c r="AX192" s="239"/>
      <c r="AY192" s="741"/>
      <c r="AZ192" s="428">
        <f>SUM(G192:AY192)</f>
        <v>0</v>
      </c>
      <c r="BA192" s="390">
        <f>COUNTA(G192:AX192)+(AY192/10)</f>
        <v>0</v>
      </c>
    </row>
    <row r="193" spans="1:53" ht="15.75" hidden="1" x14ac:dyDescent="0.25">
      <c r="A193" s="254" t="s">
        <v>841</v>
      </c>
      <c r="B193" s="439" t="s">
        <v>13</v>
      </c>
      <c r="C193" s="416" t="s">
        <v>569</v>
      </c>
      <c r="D193" s="416" t="s">
        <v>128</v>
      </c>
      <c r="E193" s="404">
        <v>2013</v>
      </c>
      <c r="F193" s="413" t="s">
        <v>531</v>
      </c>
      <c r="G193" s="519"/>
      <c r="H193" s="408"/>
      <c r="I193" s="121"/>
      <c r="J193" s="119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240"/>
      <c r="AA193" s="408"/>
      <c r="AB193" s="121"/>
      <c r="AC193" s="385"/>
      <c r="AD193" s="119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385"/>
      <c r="AX193" s="240"/>
      <c r="AY193" s="124"/>
      <c r="AZ193" s="428">
        <f>SUM(G193:AY193)</f>
        <v>0</v>
      </c>
      <c r="BA193" s="390">
        <f>COUNTA(G193:AX193)+(AY193/10)</f>
        <v>0</v>
      </c>
    </row>
    <row r="194" spans="1:53" ht="15.75" hidden="1" x14ac:dyDescent="0.25">
      <c r="A194" s="254" t="s">
        <v>842</v>
      </c>
      <c r="B194" s="430" t="s">
        <v>13</v>
      </c>
      <c r="C194" s="253" t="s">
        <v>163</v>
      </c>
      <c r="D194" s="253" t="s">
        <v>84</v>
      </c>
      <c r="E194" s="402">
        <v>2011</v>
      </c>
      <c r="F194" s="413" t="s">
        <v>531</v>
      </c>
      <c r="G194" s="518"/>
      <c r="H194" s="388"/>
      <c r="I194" s="120"/>
      <c r="J194" s="118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239"/>
      <c r="AA194" s="388"/>
      <c r="AB194" s="120"/>
      <c r="AC194" s="384"/>
      <c r="AD194" s="118"/>
      <c r="AE194" s="120"/>
      <c r="AF194" s="120"/>
      <c r="AG194" s="120"/>
      <c r="AH194" s="120"/>
      <c r="AI194" s="120"/>
      <c r="AJ194" s="120"/>
      <c r="AK194" s="120"/>
      <c r="AL194" s="120"/>
      <c r="AM194" s="120"/>
      <c r="AN194" s="120"/>
      <c r="AO194" s="120"/>
      <c r="AP194" s="120"/>
      <c r="AQ194" s="120"/>
      <c r="AR194" s="120"/>
      <c r="AS194" s="120"/>
      <c r="AT194" s="120"/>
      <c r="AU194" s="120"/>
      <c r="AV194" s="120"/>
      <c r="AW194" s="384"/>
      <c r="AX194" s="239"/>
      <c r="AY194" s="741"/>
      <c r="AZ194" s="428">
        <f>SUM(G194:AY194)</f>
        <v>0</v>
      </c>
      <c r="BA194" s="390">
        <f>COUNTA(G194:AX194)+(AY194/10)</f>
        <v>0</v>
      </c>
    </row>
    <row r="195" spans="1:53" ht="15.75" hidden="1" x14ac:dyDescent="0.25">
      <c r="A195" s="254" t="s">
        <v>843</v>
      </c>
      <c r="B195" s="430" t="s">
        <v>13</v>
      </c>
      <c r="C195" s="253" t="s">
        <v>161</v>
      </c>
      <c r="D195" s="253" t="s">
        <v>91</v>
      </c>
      <c r="E195" s="402">
        <v>2009</v>
      </c>
      <c r="F195" s="413" t="s">
        <v>531</v>
      </c>
      <c r="G195" s="518"/>
      <c r="H195" s="408"/>
      <c r="I195" s="120"/>
      <c r="J195" s="118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239"/>
      <c r="AA195" s="388"/>
      <c r="AB195" s="120"/>
      <c r="AC195" s="384"/>
      <c r="AD195" s="118"/>
      <c r="AE195" s="120"/>
      <c r="AF195" s="120"/>
      <c r="AG195" s="120"/>
      <c r="AH195" s="120"/>
      <c r="AI195" s="120"/>
      <c r="AJ195" s="120"/>
      <c r="AK195" s="120"/>
      <c r="AL195" s="120"/>
      <c r="AM195" s="120"/>
      <c r="AN195" s="120"/>
      <c r="AO195" s="120"/>
      <c r="AP195" s="120"/>
      <c r="AQ195" s="120"/>
      <c r="AR195" s="120"/>
      <c r="AS195" s="120"/>
      <c r="AT195" s="120"/>
      <c r="AU195" s="120"/>
      <c r="AV195" s="120"/>
      <c r="AW195" s="384"/>
      <c r="AX195" s="239"/>
      <c r="AY195" s="741"/>
      <c r="AZ195" s="428">
        <f>SUM(G195:AY195)</f>
        <v>0</v>
      </c>
      <c r="BA195" s="390">
        <f>COUNTA(G195:AX195)+(AY195/10)</f>
        <v>0</v>
      </c>
    </row>
    <row r="196" spans="1:53" ht="15.75" hidden="1" x14ac:dyDescent="0.25">
      <c r="A196" s="254" t="s">
        <v>844</v>
      </c>
      <c r="B196" s="430" t="s">
        <v>15</v>
      </c>
      <c r="C196" s="253" t="s">
        <v>422</v>
      </c>
      <c r="D196" s="253" t="s">
        <v>149</v>
      </c>
      <c r="E196" s="402">
        <v>2011</v>
      </c>
      <c r="F196" s="413" t="s">
        <v>531</v>
      </c>
      <c r="G196" s="518"/>
      <c r="H196" s="388"/>
      <c r="I196" s="120"/>
      <c r="J196" s="118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239"/>
      <c r="AA196" s="388"/>
      <c r="AB196" s="120"/>
      <c r="AC196" s="384"/>
      <c r="AD196" s="118"/>
      <c r="AE196" s="120"/>
      <c r="AF196" s="120"/>
      <c r="AG196" s="120"/>
      <c r="AH196" s="120"/>
      <c r="AI196" s="120"/>
      <c r="AJ196" s="120"/>
      <c r="AK196" s="120"/>
      <c r="AL196" s="120"/>
      <c r="AM196" s="120"/>
      <c r="AN196" s="120"/>
      <c r="AO196" s="120"/>
      <c r="AP196" s="120"/>
      <c r="AQ196" s="120"/>
      <c r="AR196" s="120"/>
      <c r="AS196" s="120"/>
      <c r="AT196" s="120"/>
      <c r="AU196" s="120"/>
      <c r="AV196" s="120"/>
      <c r="AW196" s="384"/>
      <c r="AX196" s="239"/>
      <c r="AY196" s="741"/>
      <c r="AZ196" s="428">
        <f>SUM(G196:AY196)</f>
        <v>0</v>
      </c>
      <c r="BA196" s="390">
        <f>COUNTA(G196:AX196)+(AY196/10)</f>
        <v>0</v>
      </c>
    </row>
    <row r="197" spans="1:53" ht="15.75" hidden="1" x14ac:dyDescent="0.25">
      <c r="A197" s="254" t="s">
        <v>845</v>
      </c>
      <c r="B197" s="430" t="s">
        <v>708</v>
      </c>
      <c r="C197" s="253" t="s">
        <v>485</v>
      </c>
      <c r="D197" s="253" t="s">
        <v>486</v>
      </c>
      <c r="E197" s="402">
        <v>2014</v>
      </c>
      <c r="F197" s="413" t="s">
        <v>531</v>
      </c>
      <c r="G197" s="518"/>
      <c r="H197" s="388"/>
      <c r="I197" s="120"/>
      <c r="J197" s="118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239"/>
      <c r="AA197" s="388"/>
      <c r="AB197" s="120"/>
      <c r="AC197" s="384"/>
      <c r="AD197" s="118"/>
      <c r="AE197" s="120"/>
      <c r="AF197" s="120"/>
      <c r="AG197" s="120"/>
      <c r="AH197" s="120"/>
      <c r="AI197" s="120"/>
      <c r="AJ197" s="120"/>
      <c r="AK197" s="120"/>
      <c r="AL197" s="120"/>
      <c r="AM197" s="120"/>
      <c r="AN197" s="120"/>
      <c r="AO197" s="120"/>
      <c r="AP197" s="120"/>
      <c r="AQ197" s="120"/>
      <c r="AR197" s="120"/>
      <c r="AS197" s="120"/>
      <c r="AT197" s="120"/>
      <c r="AU197" s="120"/>
      <c r="AV197" s="120"/>
      <c r="AW197" s="384"/>
      <c r="AX197" s="239"/>
      <c r="AY197" s="741"/>
      <c r="AZ197" s="428">
        <f>SUM(G197:AY197)</f>
        <v>0</v>
      </c>
      <c r="BA197" s="390">
        <f>COUNTA(G197:AX197)+(AY197/10)</f>
        <v>0</v>
      </c>
    </row>
    <row r="198" spans="1:53" ht="15.75" hidden="1" x14ac:dyDescent="0.25">
      <c r="A198" s="254" t="s">
        <v>846</v>
      </c>
      <c r="B198" s="430" t="s">
        <v>708</v>
      </c>
      <c r="C198" s="253" t="s">
        <v>488</v>
      </c>
      <c r="D198" s="253" t="s">
        <v>146</v>
      </c>
      <c r="E198" s="402">
        <v>2012</v>
      </c>
      <c r="F198" s="413" t="s">
        <v>531</v>
      </c>
      <c r="G198" s="518"/>
      <c r="H198" s="388"/>
      <c r="I198" s="120"/>
      <c r="J198" s="118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239"/>
      <c r="AA198" s="388"/>
      <c r="AB198" s="120"/>
      <c r="AC198" s="384"/>
      <c r="AD198" s="118"/>
      <c r="AE198" s="120"/>
      <c r="AF198" s="120"/>
      <c r="AG198" s="120"/>
      <c r="AH198" s="120"/>
      <c r="AI198" s="120"/>
      <c r="AJ198" s="120"/>
      <c r="AK198" s="120"/>
      <c r="AL198" s="120"/>
      <c r="AM198" s="120"/>
      <c r="AN198" s="120"/>
      <c r="AO198" s="120"/>
      <c r="AP198" s="120"/>
      <c r="AQ198" s="120"/>
      <c r="AR198" s="120"/>
      <c r="AS198" s="120"/>
      <c r="AT198" s="120"/>
      <c r="AU198" s="120"/>
      <c r="AV198" s="120"/>
      <c r="AW198" s="384"/>
      <c r="AX198" s="239"/>
      <c r="AY198" s="741"/>
      <c r="AZ198" s="428">
        <f>SUM(G198:AY198)</f>
        <v>0</v>
      </c>
      <c r="BA198" s="390">
        <f>COUNTA(G198:AX198)+(AY198/10)</f>
        <v>0</v>
      </c>
    </row>
    <row r="199" spans="1:53" ht="15.75" hidden="1" x14ac:dyDescent="0.25">
      <c r="A199" s="254" t="s">
        <v>847</v>
      </c>
      <c r="B199" s="430" t="s">
        <v>708</v>
      </c>
      <c r="C199" s="253" t="s">
        <v>18</v>
      </c>
      <c r="D199" s="253" t="s">
        <v>138</v>
      </c>
      <c r="E199" s="402">
        <v>2011</v>
      </c>
      <c r="F199" s="413" t="s">
        <v>531</v>
      </c>
      <c r="G199" s="518"/>
      <c r="H199" s="388"/>
      <c r="I199" s="120"/>
      <c r="J199" s="118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239"/>
      <c r="AA199" s="388"/>
      <c r="AB199" s="120"/>
      <c r="AC199" s="384"/>
      <c r="AD199" s="118"/>
      <c r="AE199" s="120"/>
      <c r="AF199" s="120"/>
      <c r="AG199" s="120"/>
      <c r="AH199" s="120"/>
      <c r="AI199" s="120"/>
      <c r="AJ199" s="120"/>
      <c r="AK199" s="120"/>
      <c r="AL199" s="120"/>
      <c r="AM199" s="120"/>
      <c r="AN199" s="120"/>
      <c r="AO199" s="120"/>
      <c r="AP199" s="120"/>
      <c r="AQ199" s="120"/>
      <c r="AR199" s="120"/>
      <c r="AS199" s="120"/>
      <c r="AT199" s="120"/>
      <c r="AU199" s="120"/>
      <c r="AV199" s="120"/>
      <c r="AW199" s="384"/>
      <c r="AX199" s="239"/>
      <c r="AY199" s="741"/>
      <c r="AZ199" s="428">
        <f>SUM(G199:AY199)</f>
        <v>0</v>
      </c>
      <c r="BA199" s="390">
        <f>COUNTA(G199:AX199)+(AY199/10)</f>
        <v>0</v>
      </c>
    </row>
    <row r="200" spans="1:53" ht="15.75" hidden="1" x14ac:dyDescent="0.25">
      <c r="A200" s="254" t="s">
        <v>848</v>
      </c>
      <c r="B200" s="439" t="s">
        <v>708</v>
      </c>
      <c r="C200" s="416" t="s">
        <v>583</v>
      </c>
      <c r="D200" s="416" t="s">
        <v>584</v>
      </c>
      <c r="E200" s="404">
        <v>2011</v>
      </c>
      <c r="F200" s="390" t="s">
        <v>531</v>
      </c>
      <c r="G200" s="518"/>
      <c r="H200" s="408"/>
      <c r="I200" s="121"/>
      <c r="J200" s="119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240"/>
      <c r="AA200" s="388"/>
      <c r="AB200" s="120"/>
      <c r="AC200" s="384"/>
      <c r="AD200" s="118"/>
      <c r="AE200" s="120"/>
      <c r="AF200" s="120"/>
      <c r="AG200" s="120"/>
      <c r="AH200" s="120"/>
      <c r="AI200" s="120"/>
      <c r="AJ200" s="120"/>
      <c r="AK200" s="120"/>
      <c r="AL200" s="120"/>
      <c r="AM200" s="120"/>
      <c r="AN200" s="120"/>
      <c r="AO200" s="120"/>
      <c r="AP200" s="120"/>
      <c r="AQ200" s="120"/>
      <c r="AR200" s="120"/>
      <c r="AS200" s="120"/>
      <c r="AT200" s="120"/>
      <c r="AU200" s="120"/>
      <c r="AV200" s="120"/>
      <c r="AW200" s="384"/>
      <c r="AX200" s="239"/>
      <c r="AY200" s="741"/>
      <c r="AZ200" s="428">
        <f>SUM(G200:AY200)</f>
        <v>0</v>
      </c>
      <c r="BA200" s="390">
        <f>COUNTA(G200:AX200)+(AY200/10)</f>
        <v>0</v>
      </c>
    </row>
    <row r="201" spans="1:53" ht="15.75" hidden="1" x14ac:dyDescent="0.25">
      <c r="A201" s="254" t="s">
        <v>849</v>
      </c>
      <c r="B201" s="430" t="s">
        <v>708</v>
      </c>
      <c r="C201" s="253" t="s">
        <v>142</v>
      </c>
      <c r="D201" s="253" t="s">
        <v>82</v>
      </c>
      <c r="E201" s="402">
        <v>2010</v>
      </c>
      <c r="F201" s="429" t="s">
        <v>532</v>
      </c>
      <c r="G201" s="535"/>
      <c r="H201" s="522"/>
      <c r="I201" s="407"/>
      <c r="J201" s="421"/>
      <c r="K201" s="407"/>
      <c r="L201" s="407"/>
      <c r="M201" s="407"/>
      <c r="N201" s="407"/>
      <c r="O201" s="407"/>
      <c r="P201" s="407"/>
      <c r="Q201" s="407"/>
      <c r="R201" s="407"/>
      <c r="S201" s="407"/>
      <c r="T201" s="407"/>
      <c r="U201" s="407"/>
      <c r="V201" s="407"/>
      <c r="W201" s="407"/>
      <c r="X201" s="407"/>
      <c r="Y201" s="407"/>
      <c r="Z201" s="406"/>
      <c r="AA201" s="522"/>
      <c r="AB201" s="407"/>
      <c r="AC201" s="402"/>
      <c r="AD201" s="421"/>
      <c r="AE201" s="407"/>
      <c r="AF201" s="407"/>
      <c r="AG201" s="407"/>
      <c r="AH201" s="407"/>
      <c r="AI201" s="407"/>
      <c r="AJ201" s="407"/>
      <c r="AK201" s="407"/>
      <c r="AL201" s="407"/>
      <c r="AM201" s="407"/>
      <c r="AN201" s="407"/>
      <c r="AO201" s="407"/>
      <c r="AP201" s="407"/>
      <c r="AQ201" s="407"/>
      <c r="AR201" s="407"/>
      <c r="AS201" s="407"/>
      <c r="AT201" s="407"/>
      <c r="AU201" s="407"/>
      <c r="AV201" s="407"/>
      <c r="AW201" s="402"/>
      <c r="AX201" s="406"/>
      <c r="AY201" s="742"/>
      <c r="AZ201" s="428">
        <f>SUM(G201:AY201)</f>
        <v>0</v>
      </c>
      <c r="BA201" s="390">
        <f>COUNTA(G201:AX201)+(AY201/10)</f>
        <v>0</v>
      </c>
    </row>
    <row r="202" spans="1:53" ht="15.75" hidden="1" x14ac:dyDescent="0.25">
      <c r="A202" s="254" t="s">
        <v>850</v>
      </c>
      <c r="B202" s="439" t="s">
        <v>472</v>
      </c>
      <c r="C202" s="416" t="s">
        <v>534</v>
      </c>
      <c r="D202" s="416" t="s">
        <v>70</v>
      </c>
      <c r="E202" s="404">
        <v>2013</v>
      </c>
      <c r="F202" s="390" t="s">
        <v>531</v>
      </c>
      <c r="G202" s="535"/>
      <c r="H202" s="496"/>
      <c r="I202" s="407"/>
      <c r="J202" s="421"/>
      <c r="K202" s="407"/>
      <c r="L202" s="403"/>
      <c r="M202" s="407"/>
      <c r="N202" s="407"/>
      <c r="O202" s="407"/>
      <c r="P202" s="407"/>
      <c r="Q202" s="407"/>
      <c r="R202" s="407"/>
      <c r="S202" s="407"/>
      <c r="T202" s="407"/>
      <c r="U202" s="407"/>
      <c r="V202" s="407"/>
      <c r="W202" s="407"/>
      <c r="X202" s="407"/>
      <c r="Y202" s="407"/>
      <c r="Z202" s="406"/>
      <c r="AA202" s="522"/>
      <c r="AB202" s="407"/>
      <c r="AC202" s="402"/>
      <c r="AD202" s="421"/>
      <c r="AE202" s="407"/>
      <c r="AF202" s="407"/>
      <c r="AG202" s="407"/>
      <c r="AH202" s="407"/>
      <c r="AI202" s="407"/>
      <c r="AJ202" s="407"/>
      <c r="AK202" s="407"/>
      <c r="AL202" s="407"/>
      <c r="AM202" s="407"/>
      <c r="AN202" s="407"/>
      <c r="AO202" s="407"/>
      <c r="AP202" s="407"/>
      <c r="AQ202" s="407"/>
      <c r="AR202" s="407"/>
      <c r="AS202" s="407"/>
      <c r="AT202" s="407"/>
      <c r="AU202" s="407"/>
      <c r="AV202" s="407"/>
      <c r="AW202" s="402"/>
      <c r="AX202" s="406"/>
      <c r="AY202" s="742"/>
      <c r="AZ202" s="428">
        <f>SUM(G202:AY202)</f>
        <v>0</v>
      </c>
      <c r="BA202" s="390">
        <f>COUNTA(G202:AX202)+(AY202/10)</f>
        <v>0</v>
      </c>
    </row>
    <row r="203" spans="1:53" ht="15.75" hidden="1" x14ac:dyDescent="0.25">
      <c r="A203" s="254" t="s">
        <v>851</v>
      </c>
      <c r="B203" s="439" t="s">
        <v>472</v>
      </c>
      <c r="C203" s="416" t="s">
        <v>480</v>
      </c>
      <c r="D203" s="416" t="s">
        <v>128</v>
      </c>
      <c r="E203" s="404">
        <v>2013</v>
      </c>
      <c r="F203" s="390" t="s">
        <v>531</v>
      </c>
      <c r="G203" s="535"/>
      <c r="H203" s="496"/>
      <c r="I203" s="407"/>
      <c r="J203" s="421"/>
      <c r="K203" s="407"/>
      <c r="L203" s="403"/>
      <c r="M203" s="407"/>
      <c r="N203" s="407"/>
      <c r="O203" s="407"/>
      <c r="P203" s="407"/>
      <c r="Q203" s="407"/>
      <c r="R203" s="407"/>
      <c r="S203" s="407"/>
      <c r="T203" s="407"/>
      <c r="U203" s="407"/>
      <c r="V203" s="407"/>
      <c r="W203" s="407"/>
      <c r="X203" s="407"/>
      <c r="Y203" s="407"/>
      <c r="Z203" s="406"/>
      <c r="AA203" s="522"/>
      <c r="AB203" s="407"/>
      <c r="AC203" s="402"/>
      <c r="AD203" s="421"/>
      <c r="AE203" s="407"/>
      <c r="AF203" s="407"/>
      <c r="AG203" s="407"/>
      <c r="AH203" s="407"/>
      <c r="AI203" s="407"/>
      <c r="AJ203" s="407"/>
      <c r="AK203" s="407"/>
      <c r="AL203" s="407"/>
      <c r="AM203" s="407"/>
      <c r="AN203" s="407"/>
      <c r="AO203" s="407"/>
      <c r="AP203" s="407"/>
      <c r="AQ203" s="407"/>
      <c r="AR203" s="407"/>
      <c r="AS203" s="407"/>
      <c r="AT203" s="407"/>
      <c r="AU203" s="407"/>
      <c r="AV203" s="407"/>
      <c r="AW203" s="402"/>
      <c r="AX203" s="406"/>
      <c r="AY203" s="742"/>
      <c r="AZ203" s="428">
        <f>SUM(G203:AY203)</f>
        <v>0</v>
      </c>
      <c r="BA203" s="390">
        <f>COUNTA(G203:AX203)+(AY203/10)</f>
        <v>0</v>
      </c>
    </row>
    <row r="204" spans="1:53" ht="15.75" hidden="1" x14ac:dyDescent="0.25">
      <c r="A204" s="254" t="s">
        <v>852</v>
      </c>
      <c r="B204" s="430" t="s">
        <v>94</v>
      </c>
      <c r="C204" s="253" t="s">
        <v>113</v>
      </c>
      <c r="D204" s="253" t="s">
        <v>114</v>
      </c>
      <c r="E204" s="402">
        <v>2010</v>
      </c>
      <c r="F204" s="413" t="s">
        <v>531</v>
      </c>
      <c r="G204" s="535"/>
      <c r="H204" s="522"/>
      <c r="I204" s="407"/>
      <c r="J204" s="421"/>
      <c r="K204" s="407"/>
      <c r="L204" s="407"/>
      <c r="M204" s="407"/>
      <c r="N204" s="407"/>
      <c r="O204" s="407"/>
      <c r="P204" s="407"/>
      <c r="Q204" s="407"/>
      <c r="R204" s="407"/>
      <c r="S204" s="407"/>
      <c r="T204" s="407"/>
      <c r="U204" s="407"/>
      <c r="V204" s="407"/>
      <c r="W204" s="407"/>
      <c r="X204" s="407"/>
      <c r="Y204" s="407"/>
      <c r="Z204" s="406"/>
      <c r="AA204" s="522"/>
      <c r="AB204" s="407"/>
      <c r="AC204" s="402"/>
      <c r="AD204" s="421"/>
      <c r="AE204" s="407"/>
      <c r="AF204" s="407"/>
      <c r="AG204" s="407"/>
      <c r="AH204" s="407"/>
      <c r="AI204" s="407"/>
      <c r="AJ204" s="407"/>
      <c r="AK204" s="407"/>
      <c r="AL204" s="407"/>
      <c r="AM204" s="407"/>
      <c r="AN204" s="407"/>
      <c r="AO204" s="407"/>
      <c r="AP204" s="407"/>
      <c r="AQ204" s="407"/>
      <c r="AR204" s="407"/>
      <c r="AS204" s="407"/>
      <c r="AT204" s="407"/>
      <c r="AU204" s="407"/>
      <c r="AV204" s="407"/>
      <c r="AW204" s="402"/>
      <c r="AX204" s="406"/>
      <c r="AY204" s="742"/>
      <c r="AZ204" s="428">
        <f>SUM(G204:AY204)</f>
        <v>0</v>
      </c>
      <c r="BA204" s="390">
        <f>COUNTA(G204:AX204)+(AY204/10)</f>
        <v>0</v>
      </c>
    </row>
    <row r="205" spans="1:53" ht="15.75" hidden="1" x14ac:dyDescent="0.25">
      <c r="A205" s="254" t="s">
        <v>853</v>
      </c>
      <c r="B205" s="430" t="s">
        <v>94</v>
      </c>
      <c r="C205" s="253" t="s">
        <v>778</v>
      </c>
      <c r="D205" s="253" t="s">
        <v>82</v>
      </c>
      <c r="E205" s="402">
        <v>2010</v>
      </c>
      <c r="F205" s="429" t="s">
        <v>532</v>
      </c>
      <c r="G205" s="535"/>
      <c r="H205" s="496"/>
      <c r="I205" s="407"/>
      <c r="J205" s="421"/>
      <c r="K205" s="407"/>
      <c r="L205" s="407"/>
      <c r="M205" s="407"/>
      <c r="N205" s="407"/>
      <c r="O205" s="407"/>
      <c r="P205" s="407"/>
      <c r="Q205" s="407"/>
      <c r="R205" s="407"/>
      <c r="S205" s="407"/>
      <c r="T205" s="407"/>
      <c r="U205" s="407"/>
      <c r="V205" s="407"/>
      <c r="W205" s="407"/>
      <c r="X205" s="407"/>
      <c r="Y205" s="407"/>
      <c r="Z205" s="406"/>
      <c r="AA205" s="522"/>
      <c r="AB205" s="407"/>
      <c r="AC205" s="402"/>
      <c r="AD205" s="421"/>
      <c r="AE205" s="407"/>
      <c r="AF205" s="407"/>
      <c r="AG205" s="407"/>
      <c r="AH205" s="407"/>
      <c r="AI205" s="407"/>
      <c r="AJ205" s="407"/>
      <c r="AK205" s="407"/>
      <c r="AL205" s="407"/>
      <c r="AM205" s="407"/>
      <c r="AN205" s="407"/>
      <c r="AO205" s="407"/>
      <c r="AP205" s="407"/>
      <c r="AQ205" s="407"/>
      <c r="AR205" s="407"/>
      <c r="AS205" s="407"/>
      <c r="AT205" s="407"/>
      <c r="AU205" s="407"/>
      <c r="AV205" s="407"/>
      <c r="AW205" s="402"/>
      <c r="AX205" s="406"/>
      <c r="AY205" s="742"/>
      <c r="AZ205" s="428">
        <f>SUM(G205:AY205)</f>
        <v>0</v>
      </c>
      <c r="BA205" s="390">
        <f>COUNTA(G205:AX205)+(AY205/10)</f>
        <v>0</v>
      </c>
    </row>
    <row r="206" spans="1:53" ht="15.75" hidden="1" x14ac:dyDescent="0.25">
      <c r="A206" s="254" t="s">
        <v>854</v>
      </c>
      <c r="B206" s="430" t="s">
        <v>491</v>
      </c>
      <c r="C206" s="253" t="s">
        <v>566</v>
      </c>
      <c r="D206" s="253" t="s">
        <v>77</v>
      </c>
      <c r="E206" s="402">
        <v>2014</v>
      </c>
      <c r="F206" s="429" t="s">
        <v>532</v>
      </c>
      <c r="G206" s="535"/>
      <c r="H206" s="522"/>
      <c r="I206" s="407"/>
      <c r="J206" s="421"/>
      <c r="K206" s="407"/>
      <c r="L206" s="407"/>
      <c r="M206" s="407"/>
      <c r="N206" s="407"/>
      <c r="O206" s="407"/>
      <c r="P206" s="407"/>
      <c r="Q206" s="407"/>
      <c r="R206" s="407"/>
      <c r="S206" s="407"/>
      <c r="T206" s="407"/>
      <c r="U206" s="407"/>
      <c r="V206" s="407"/>
      <c r="W206" s="407"/>
      <c r="X206" s="407"/>
      <c r="Y206" s="407"/>
      <c r="Z206" s="406"/>
      <c r="AA206" s="522"/>
      <c r="AB206" s="407"/>
      <c r="AC206" s="402"/>
      <c r="AD206" s="421"/>
      <c r="AE206" s="407"/>
      <c r="AF206" s="407"/>
      <c r="AG206" s="407"/>
      <c r="AH206" s="407"/>
      <c r="AI206" s="407"/>
      <c r="AJ206" s="407"/>
      <c r="AK206" s="407"/>
      <c r="AL206" s="407"/>
      <c r="AM206" s="407"/>
      <c r="AN206" s="407"/>
      <c r="AO206" s="407"/>
      <c r="AP206" s="407"/>
      <c r="AQ206" s="407"/>
      <c r="AR206" s="407"/>
      <c r="AS206" s="407"/>
      <c r="AT206" s="407"/>
      <c r="AU206" s="407"/>
      <c r="AV206" s="407"/>
      <c r="AW206" s="402"/>
      <c r="AX206" s="406"/>
      <c r="AY206" s="742"/>
      <c r="AZ206" s="428">
        <f>SUM(G206:AY206)</f>
        <v>0</v>
      </c>
      <c r="BA206" s="390">
        <f>COUNTA(G206:AX206)+(AY206/10)</f>
        <v>0</v>
      </c>
    </row>
    <row r="207" spans="1:53" ht="15.75" hidden="1" x14ac:dyDescent="0.25">
      <c r="A207" s="254" t="s">
        <v>855</v>
      </c>
      <c r="B207" s="439" t="s">
        <v>491</v>
      </c>
      <c r="C207" s="416" t="s">
        <v>493</v>
      </c>
      <c r="D207" s="416" t="s">
        <v>494</v>
      </c>
      <c r="E207" s="404">
        <v>2013</v>
      </c>
      <c r="F207" s="390" t="s">
        <v>531</v>
      </c>
      <c r="G207" s="520"/>
      <c r="H207" s="496"/>
      <c r="I207" s="403"/>
      <c r="J207" s="497"/>
      <c r="K207" s="403"/>
      <c r="L207" s="403"/>
      <c r="M207" s="403"/>
      <c r="N207" s="403"/>
      <c r="O207" s="403"/>
      <c r="P207" s="403"/>
      <c r="Q207" s="403"/>
      <c r="R207" s="403"/>
      <c r="S207" s="407"/>
      <c r="T207" s="407"/>
      <c r="U207" s="407"/>
      <c r="V207" s="407"/>
      <c r="W207" s="407"/>
      <c r="X207" s="407"/>
      <c r="Y207" s="407"/>
      <c r="Z207" s="406"/>
      <c r="AA207" s="496"/>
      <c r="AB207" s="403"/>
      <c r="AC207" s="404"/>
      <c r="AD207" s="497"/>
      <c r="AE207" s="403"/>
      <c r="AF207" s="403"/>
      <c r="AG207" s="403"/>
      <c r="AH207" s="403"/>
      <c r="AI207" s="403"/>
      <c r="AJ207" s="403"/>
      <c r="AK207" s="403"/>
      <c r="AL207" s="403"/>
      <c r="AM207" s="403"/>
      <c r="AN207" s="403"/>
      <c r="AO207" s="403"/>
      <c r="AP207" s="403"/>
      <c r="AQ207" s="403"/>
      <c r="AR207" s="403"/>
      <c r="AS207" s="403"/>
      <c r="AT207" s="403"/>
      <c r="AU207" s="403"/>
      <c r="AV207" s="403"/>
      <c r="AW207" s="404"/>
      <c r="AX207" s="405"/>
      <c r="AY207" s="834"/>
      <c r="AZ207" s="428">
        <f>SUM(G207:AY207)</f>
        <v>0</v>
      </c>
      <c r="BA207" s="390">
        <f>COUNTA(G207:AX207)+(AY207/10)</f>
        <v>0</v>
      </c>
    </row>
    <row r="208" spans="1:53" ht="15.75" hidden="1" x14ac:dyDescent="0.25">
      <c r="A208" s="254" t="s">
        <v>858</v>
      </c>
      <c r="B208" s="430" t="s">
        <v>491</v>
      </c>
      <c r="C208" s="253" t="s">
        <v>192</v>
      </c>
      <c r="D208" s="253" t="s">
        <v>83</v>
      </c>
      <c r="E208" s="402">
        <v>2007</v>
      </c>
      <c r="F208" s="413" t="s">
        <v>531</v>
      </c>
      <c r="G208" s="520"/>
      <c r="H208" s="496"/>
      <c r="I208" s="403"/>
      <c r="J208" s="497"/>
      <c r="K208" s="403"/>
      <c r="L208" s="403"/>
      <c r="M208" s="403"/>
      <c r="N208" s="403"/>
      <c r="O208" s="403"/>
      <c r="P208" s="403"/>
      <c r="Q208" s="403"/>
      <c r="R208" s="403"/>
      <c r="S208" s="403"/>
      <c r="T208" s="403"/>
      <c r="U208" s="403"/>
      <c r="V208" s="403"/>
      <c r="W208" s="403"/>
      <c r="X208" s="403"/>
      <c r="Y208" s="403"/>
      <c r="Z208" s="405"/>
      <c r="AA208" s="522"/>
      <c r="AB208" s="407"/>
      <c r="AC208" s="402"/>
      <c r="AD208" s="421"/>
      <c r="AE208" s="407"/>
      <c r="AF208" s="407"/>
      <c r="AG208" s="407"/>
      <c r="AH208" s="407"/>
      <c r="AI208" s="407"/>
      <c r="AJ208" s="407"/>
      <c r="AK208" s="407"/>
      <c r="AL208" s="407"/>
      <c r="AM208" s="407"/>
      <c r="AN208" s="407"/>
      <c r="AO208" s="407"/>
      <c r="AP208" s="407"/>
      <c r="AQ208" s="407"/>
      <c r="AR208" s="407"/>
      <c r="AS208" s="407"/>
      <c r="AT208" s="407"/>
      <c r="AU208" s="407"/>
      <c r="AV208" s="407"/>
      <c r="AW208" s="402"/>
      <c r="AX208" s="406"/>
      <c r="AY208" s="742"/>
      <c r="AZ208" s="428">
        <f>SUM(G208:AY208)</f>
        <v>0</v>
      </c>
      <c r="BA208" s="390">
        <f>COUNTA(G208:AX208)+(AY208/10)</f>
        <v>0</v>
      </c>
    </row>
    <row r="209" spans="1:53" ht="15.75" hidden="1" x14ac:dyDescent="0.25">
      <c r="A209" s="254" t="s">
        <v>859</v>
      </c>
      <c r="B209" s="430" t="s">
        <v>609</v>
      </c>
      <c r="C209" s="253" t="s">
        <v>616</v>
      </c>
      <c r="D209" s="253" t="s">
        <v>140</v>
      </c>
      <c r="E209" s="402">
        <v>2010</v>
      </c>
      <c r="F209" s="413" t="s">
        <v>531</v>
      </c>
      <c r="G209" s="535"/>
      <c r="H209" s="522"/>
      <c r="I209" s="407"/>
      <c r="J209" s="421"/>
      <c r="K209" s="407"/>
      <c r="L209" s="407"/>
      <c r="M209" s="407"/>
      <c r="N209" s="407"/>
      <c r="O209" s="407"/>
      <c r="P209" s="407"/>
      <c r="Q209" s="407"/>
      <c r="R209" s="407"/>
      <c r="S209" s="407"/>
      <c r="T209" s="407"/>
      <c r="U209" s="407"/>
      <c r="V209" s="407"/>
      <c r="W209" s="407"/>
      <c r="X209" s="407"/>
      <c r="Y209" s="407"/>
      <c r="Z209" s="406"/>
      <c r="AA209" s="522"/>
      <c r="AB209" s="407"/>
      <c r="AC209" s="402"/>
      <c r="AD209" s="421"/>
      <c r="AE209" s="407"/>
      <c r="AF209" s="407"/>
      <c r="AG209" s="407"/>
      <c r="AH209" s="407"/>
      <c r="AI209" s="407"/>
      <c r="AJ209" s="407"/>
      <c r="AK209" s="407"/>
      <c r="AL209" s="407"/>
      <c r="AM209" s="407"/>
      <c r="AN209" s="407"/>
      <c r="AO209" s="407"/>
      <c r="AP209" s="407"/>
      <c r="AQ209" s="407"/>
      <c r="AR209" s="407"/>
      <c r="AS209" s="407"/>
      <c r="AT209" s="407"/>
      <c r="AU209" s="407"/>
      <c r="AV209" s="407"/>
      <c r="AW209" s="402"/>
      <c r="AX209" s="406"/>
      <c r="AY209" s="742"/>
      <c r="AZ209" s="428">
        <f>SUM(G209:AY209)</f>
        <v>0</v>
      </c>
      <c r="BA209" s="390">
        <f>COUNTA(G209:AX209)+(AY209/10)</f>
        <v>0</v>
      </c>
    </row>
    <row r="210" spans="1:53" ht="15.75" hidden="1" x14ac:dyDescent="0.25">
      <c r="A210" s="254" t="s">
        <v>860</v>
      </c>
      <c r="B210" s="430" t="s">
        <v>609</v>
      </c>
      <c r="C210" s="253" t="s">
        <v>617</v>
      </c>
      <c r="D210" s="253" t="s">
        <v>114</v>
      </c>
      <c r="E210" s="402">
        <v>2010</v>
      </c>
      <c r="F210" s="413" t="s">
        <v>531</v>
      </c>
      <c r="G210" s="535"/>
      <c r="H210" s="522"/>
      <c r="I210" s="407"/>
      <c r="J210" s="421"/>
      <c r="K210" s="407"/>
      <c r="L210" s="407"/>
      <c r="M210" s="407"/>
      <c r="N210" s="407"/>
      <c r="O210" s="407"/>
      <c r="P210" s="407"/>
      <c r="Q210" s="407"/>
      <c r="R210" s="407"/>
      <c r="S210" s="407"/>
      <c r="T210" s="407"/>
      <c r="U210" s="407"/>
      <c r="V210" s="407"/>
      <c r="W210" s="407"/>
      <c r="X210" s="407"/>
      <c r="Y210" s="407"/>
      <c r="Z210" s="406"/>
      <c r="AA210" s="522"/>
      <c r="AB210" s="407"/>
      <c r="AC210" s="402"/>
      <c r="AD210" s="421"/>
      <c r="AE210" s="407"/>
      <c r="AF210" s="407"/>
      <c r="AG210" s="407"/>
      <c r="AH210" s="407"/>
      <c r="AI210" s="407"/>
      <c r="AJ210" s="407"/>
      <c r="AK210" s="407"/>
      <c r="AL210" s="407"/>
      <c r="AM210" s="407"/>
      <c r="AN210" s="407"/>
      <c r="AO210" s="407"/>
      <c r="AP210" s="407"/>
      <c r="AQ210" s="407"/>
      <c r="AR210" s="407"/>
      <c r="AS210" s="407"/>
      <c r="AT210" s="407"/>
      <c r="AU210" s="407"/>
      <c r="AV210" s="407"/>
      <c r="AW210" s="402"/>
      <c r="AX210" s="406"/>
      <c r="AY210" s="742"/>
      <c r="AZ210" s="428">
        <f>SUM(G210:AY210)</f>
        <v>0</v>
      </c>
      <c r="BA210" s="390">
        <f>COUNTA(G210:AX210)+(AY210/10)</f>
        <v>0</v>
      </c>
    </row>
    <row r="211" spans="1:53" ht="16.5" hidden="1" thickBot="1" x14ac:dyDescent="0.3">
      <c r="A211" s="1286" t="s">
        <v>861</v>
      </c>
      <c r="B211" s="1290" t="s">
        <v>609</v>
      </c>
      <c r="C211" s="358" t="s">
        <v>644</v>
      </c>
      <c r="D211" s="358" t="s">
        <v>130</v>
      </c>
      <c r="E211" s="409">
        <v>2009</v>
      </c>
      <c r="F211" s="855" t="s">
        <v>531</v>
      </c>
      <c r="G211" s="525"/>
      <c r="H211" s="389"/>
      <c r="I211" s="357"/>
      <c r="J211" s="1287"/>
      <c r="K211" s="357"/>
      <c r="L211" s="357"/>
      <c r="M211" s="357"/>
      <c r="N211" s="357"/>
      <c r="O211" s="357"/>
      <c r="P211" s="357"/>
      <c r="Q211" s="357"/>
      <c r="R211" s="357"/>
      <c r="S211" s="357"/>
      <c r="T211" s="357"/>
      <c r="U211" s="357"/>
      <c r="V211" s="357"/>
      <c r="W211" s="357"/>
      <c r="X211" s="357"/>
      <c r="Y211" s="357"/>
      <c r="Z211" s="1288"/>
      <c r="AA211" s="389"/>
      <c r="AB211" s="357"/>
      <c r="AC211" s="409"/>
      <c r="AD211" s="1287"/>
      <c r="AE211" s="357"/>
      <c r="AF211" s="357"/>
      <c r="AG211" s="357"/>
      <c r="AH211" s="357"/>
      <c r="AI211" s="357"/>
      <c r="AJ211" s="357"/>
      <c r="AK211" s="357"/>
      <c r="AL211" s="357"/>
      <c r="AM211" s="357"/>
      <c r="AN211" s="357"/>
      <c r="AO211" s="357"/>
      <c r="AP211" s="357"/>
      <c r="AQ211" s="357"/>
      <c r="AR211" s="357"/>
      <c r="AS211" s="357"/>
      <c r="AT211" s="357"/>
      <c r="AU211" s="357"/>
      <c r="AV211" s="357"/>
      <c r="AW211" s="409"/>
      <c r="AX211" s="1288"/>
      <c r="AY211" s="1289"/>
      <c r="AZ211" s="1325">
        <f>SUM(G211:AY211)</f>
        <v>0</v>
      </c>
      <c r="BA211" s="391">
        <f>COUNTA(G211:AX211)+(AY211/10)</f>
        <v>0</v>
      </c>
    </row>
    <row r="212" spans="1:53" s="1454" customFormat="1" ht="18.75" customHeight="1" thickBot="1" x14ac:dyDescent="0.25">
      <c r="A212" s="499"/>
      <c r="B212" s="1457"/>
      <c r="C212" s="1457"/>
      <c r="D212" s="1457"/>
      <c r="E212" s="1457"/>
      <c r="F212" s="499"/>
      <c r="G212" s="500">
        <f t="shared" ref="G212:BA212" si="0">SUM(G5:G211)</f>
        <v>864</v>
      </c>
      <c r="H212" s="500">
        <f t="shared" si="0"/>
        <v>1034</v>
      </c>
      <c r="I212" s="501">
        <f>SUM(I5:I211)</f>
        <v>2378</v>
      </c>
      <c r="J212" s="501">
        <f t="shared" si="0"/>
        <v>2188</v>
      </c>
      <c r="K212" s="501">
        <f>SUM(K5:K211)</f>
        <v>1450</v>
      </c>
      <c r="L212" s="501">
        <f t="shared" si="0"/>
        <v>1370</v>
      </c>
      <c r="M212" s="501">
        <f t="shared" si="0"/>
        <v>0</v>
      </c>
      <c r="N212" s="501">
        <f t="shared" si="0"/>
        <v>0</v>
      </c>
      <c r="O212" s="501">
        <f t="shared" si="0"/>
        <v>0</v>
      </c>
      <c r="P212" s="501">
        <f t="shared" si="0"/>
        <v>0</v>
      </c>
      <c r="Q212" s="501">
        <f t="shared" si="0"/>
        <v>0</v>
      </c>
      <c r="R212" s="501">
        <f t="shared" si="0"/>
        <v>0</v>
      </c>
      <c r="S212" s="501">
        <f t="shared" si="0"/>
        <v>0</v>
      </c>
      <c r="T212" s="501">
        <f t="shared" si="0"/>
        <v>0</v>
      </c>
      <c r="U212" s="501">
        <f t="shared" si="0"/>
        <v>0</v>
      </c>
      <c r="V212" s="501">
        <f t="shared" si="0"/>
        <v>0</v>
      </c>
      <c r="W212" s="501">
        <f t="shared" si="0"/>
        <v>0</v>
      </c>
      <c r="X212" s="501">
        <f t="shared" si="0"/>
        <v>0</v>
      </c>
      <c r="Y212" s="501">
        <f t="shared" si="0"/>
        <v>0</v>
      </c>
      <c r="Z212" s="521">
        <f t="shared" si="0"/>
        <v>0</v>
      </c>
      <c r="AA212" s="517">
        <f t="shared" si="0"/>
        <v>0</v>
      </c>
      <c r="AB212" s="501">
        <f t="shared" si="0"/>
        <v>0</v>
      </c>
      <c r="AC212" s="501">
        <f t="shared" si="0"/>
        <v>0</v>
      </c>
      <c r="AD212" s="501">
        <f t="shared" si="0"/>
        <v>0</v>
      </c>
      <c r="AE212" s="501">
        <f t="shared" si="0"/>
        <v>0</v>
      </c>
      <c r="AF212" s="501">
        <f t="shared" si="0"/>
        <v>0</v>
      </c>
      <c r="AG212" s="501">
        <f t="shared" si="0"/>
        <v>0</v>
      </c>
      <c r="AH212" s="501">
        <f t="shared" si="0"/>
        <v>0</v>
      </c>
      <c r="AI212" s="501">
        <f t="shared" si="0"/>
        <v>0</v>
      </c>
      <c r="AJ212" s="501">
        <f t="shared" si="0"/>
        <v>0</v>
      </c>
      <c r="AK212" s="501">
        <f t="shared" si="0"/>
        <v>0</v>
      </c>
      <c r="AL212" s="501">
        <f t="shared" si="0"/>
        <v>0</v>
      </c>
      <c r="AM212" s="501">
        <f t="shared" si="0"/>
        <v>0</v>
      </c>
      <c r="AN212" s="501">
        <f t="shared" si="0"/>
        <v>0</v>
      </c>
      <c r="AO212" s="501">
        <f t="shared" si="0"/>
        <v>0</v>
      </c>
      <c r="AP212" s="501">
        <f t="shared" si="0"/>
        <v>0</v>
      </c>
      <c r="AQ212" s="501">
        <f t="shared" si="0"/>
        <v>0</v>
      </c>
      <c r="AR212" s="501">
        <f t="shared" si="0"/>
        <v>0</v>
      </c>
      <c r="AS212" s="501">
        <f t="shared" si="0"/>
        <v>0</v>
      </c>
      <c r="AT212" s="501">
        <f t="shared" si="0"/>
        <v>0</v>
      </c>
      <c r="AU212" s="501">
        <f t="shared" si="0"/>
        <v>0</v>
      </c>
      <c r="AV212" s="501">
        <f t="shared" si="0"/>
        <v>0</v>
      </c>
      <c r="AW212" s="501">
        <f t="shared" si="0"/>
        <v>0</v>
      </c>
      <c r="AX212" s="806">
        <f t="shared" si="0"/>
        <v>0</v>
      </c>
      <c r="AY212" s="498">
        <f t="shared" si="0"/>
        <v>1130</v>
      </c>
      <c r="AZ212" s="517">
        <f t="shared" si="0"/>
        <v>10414</v>
      </c>
      <c r="BA212" s="498">
        <f t="shared" si="0"/>
        <v>238</v>
      </c>
    </row>
    <row r="213" spans="1:53" ht="22.5" customHeight="1" x14ac:dyDescent="0.25">
      <c r="A213" s="141"/>
      <c r="B213" s="142"/>
      <c r="C213" s="142"/>
      <c r="D213" s="142"/>
      <c r="E213" s="142"/>
      <c r="F213" s="141"/>
      <c r="G213" s="1250" t="s">
        <v>883</v>
      </c>
      <c r="H213" s="874" t="s">
        <v>547</v>
      </c>
      <c r="I213" s="874" t="s">
        <v>884</v>
      </c>
      <c r="J213" s="936" t="s">
        <v>359</v>
      </c>
      <c r="K213" s="1251" t="s">
        <v>355</v>
      </c>
      <c r="L213" s="896" t="s">
        <v>356</v>
      </c>
      <c r="M213" s="1252" t="s">
        <v>883</v>
      </c>
      <c r="N213" s="874" t="s">
        <v>547</v>
      </c>
      <c r="O213" s="1251" t="s">
        <v>355</v>
      </c>
      <c r="P213" s="896" t="s">
        <v>356</v>
      </c>
      <c r="Q213" s="936" t="s">
        <v>359</v>
      </c>
      <c r="R213" s="874" t="s">
        <v>890</v>
      </c>
      <c r="S213" s="1251" t="s">
        <v>355</v>
      </c>
      <c r="T213" s="896" t="s">
        <v>356</v>
      </c>
      <c r="U213" s="1252" t="s">
        <v>883</v>
      </c>
      <c r="V213" s="874" t="s">
        <v>547</v>
      </c>
      <c r="W213" s="1252" t="s">
        <v>883</v>
      </c>
      <c r="X213" s="874" t="s">
        <v>547</v>
      </c>
      <c r="Y213" s="936" t="s">
        <v>359</v>
      </c>
      <c r="Z213" s="876" t="s">
        <v>890</v>
      </c>
      <c r="AA213" s="371" t="s">
        <v>354</v>
      </c>
      <c r="AB213" s="162" t="s">
        <v>547</v>
      </c>
      <c r="AC213" s="19" t="s">
        <v>358</v>
      </c>
      <c r="AD213" s="20" t="s">
        <v>355</v>
      </c>
      <c r="AE213" s="17" t="s">
        <v>356</v>
      </c>
      <c r="AF213" s="18" t="s">
        <v>359</v>
      </c>
      <c r="AG213" s="371" t="s">
        <v>354</v>
      </c>
      <c r="AH213" s="162" t="s">
        <v>547</v>
      </c>
      <c r="AI213" s="20" t="s">
        <v>355</v>
      </c>
      <c r="AJ213" s="17" t="s">
        <v>356</v>
      </c>
      <c r="AK213" s="503" t="s">
        <v>354</v>
      </c>
      <c r="AL213" s="502" t="s">
        <v>547</v>
      </c>
      <c r="AM213" s="19" t="s">
        <v>358</v>
      </c>
      <c r="AN213" s="510" t="s">
        <v>357</v>
      </c>
      <c r="AO213" s="508" t="s">
        <v>720</v>
      </c>
      <c r="AP213" s="509" t="s">
        <v>722</v>
      </c>
      <c r="AQ213" s="510" t="s">
        <v>724</v>
      </c>
      <c r="AR213" s="512" t="s">
        <v>726</v>
      </c>
      <c r="AS213" s="508" t="s">
        <v>732</v>
      </c>
      <c r="AT213" s="510" t="s">
        <v>728</v>
      </c>
      <c r="AU213" s="509" t="s">
        <v>730</v>
      </c>
      <c r="AV213" s="508" t="s">
        <v>729</v>
      </c>
      <c r="AW213" s="513" t="s">
        <v>733</v>
      </c>
      <c r="AX213" s="512" t="s">
        <v>735</v>
      </c>
      <c r="AY213" s="804" t="s">
        <v>808</v>
      </c>
      <c r="AZ213" s="142"/>
      <c r="BA213" s="141"/>
    </row>
    <row r="214" spans="1:53" ht="53.25" customHeight="1" thickBot="1" x14ac:dyDescent="0.3">
      <c r="A214" s="141"/>
      <c r="B214" s="142"/>
      <c r="C214" s="142"/>
      <c r="D214" s="142"/>
      <c r="E214" s="142"/>
      <c r="F214" s="141"/>
      <c r="G214" s="1261" t="s">
        <v>882</v>
      </c>
      <c r="H214" s="963" t="s">
        <v>882</v>
      </c>
      <c r="I214" s="963" t="s">
        <v>885</v>
      </c>
      <c r="J214" s="960" t="s">
        <v>886</v>
      </c>
      <c r="K214" s="1262" t="s">
        <v>896</v>
      </c>
      <c r="L214" s="959" t="s">
        <v>897</v>
      </c>
      <c r="M214" s="1263" t="s">
        <v>887</v>
      </c>
      <c r="N214" s="963" t="s">
        <v>887</v>
      </c>
      <c r="O214" s="1262" t="s">
        <v>888</v>
      </c>
      <c r="P214" s="959" t="s">
        <v>888</v>
      </c>
      <c r="Q214" s="960" t="s">
        <v>889</v>
      </c>
      <c r="R214" s="963" t="s">
        <v>898</v>
      </c>
      <c r="S214" s="1262" t="s">
        <v>891</v>
      </c>
      <c r="T214" s="959" t="s">
        <v>891</v>
      </c>
      <c r="U214" s="1263" t="s">
        <v>892</v>
      </c>
      <c r="V214" s="963" t="s">
        <v>892</v>
      </c>
      <c r="W214" s="1263" t="s">
        <v>893</v>
      </c>
      <c r="X214" s="963" t="s">
        <v>893</v>
      </c>
      <c r="Y214" s="960" t="s">
        <v>894</v>
      </c>
      <c r="Z214" s="1264" t="s">
        <v>895</v>
      </c>
      <c r="AA214" s="395" t="s">
        <v>709</v>
      </c>
      <c r="AB214" s="237" t="s">
        <v>710</v>
      </c>
      <c r="AC214" s="46" t="s">
        <v>745</v>
      </c>
      <c r="AD214" s="135" t="s">
        <v>711</v>
      </c>
      <c r="AE214" s="238" t="s">
        <v>711</v>
      </c>
      <c r="AF214" s="45" t="s">
        <v>712</v>
      </c>
      <c r="AG214" s="395" t="s">
        <v>713</v>
      </c>
      <c r="AH214" s="237" t="s">
        <v>714</v>
      </c>
      <c r="AI214" s="135" t="s">
        <v>715</v>
      </c>
      <c r="AJ214" s="238" t="s">
        <v>716</v>
      </c>
      <c r="AK214" s="395" t="s">
        <v>717</v>
      </c>
      <c r="AL214" s="237" t="s">
        <v>717</v>
      </c>
      <c r="AM214" s="46" t="s">
        <v>718</v>
      </c>
      <c r="AN214" s="45" t="s">
        <v>719</v>
      </c>
      <c r="AO214" s="46" t="s">
        <v>721</v>
      </c>
      <c r="AP214" s="238" t="s">
        <v>723</v>
      </c>
      <c r="AQ214" s="45" t="s">
        <v>725</v>
      </c>
      <c r="AR214" s="511" t="s">
        <v>727</v>
      </c>
      <c r="AS214" s="46" t="s">
        <v>862</v>
      </c>
      <c r="AT214" s="45" t="s">
        <v>863</v>
      </c>
      <c r="AU214" s="238" t="s">
        <v>731</v>
      </c>
      <c r="AV214" s="46" t="s">
        <v>864</v>
      </c>
      <c r="AW214" s="135" t="s">
        <v>734</v>
      </c>
      <c r="AX214" s="511" t="s">
        <v>736</v>
      </c>
      <c r="AY214" s="805" t="s">
        <v>813</v>
      </c>
      <c r="AZ214" s="142"/>
      <c r="BA214" s="141"/>
    </row>
  </sheetData>
  <sortState xmlns:xlrd2="http://schemas.microsoft.com/office/spreadsheetml/2017/richdata2" ref="B5:BA211">
    <sortCondition descending="1" ref="AZ5:AZ211"/>
  </sortState>
  <phoneticPr fontId="19" type="noConversion"/>
  <pageMargins left="0.25" right="0.25" top="0.75" bottom="0.75" header="0.3" footer="0.3"/>
  <pageSetup paperSize="9" scale="49" orientation="portrait" r:id="rId1"/>
  <rowBreaks count="1" manualBreakCount="1">
    <brk id="8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104"/>
  <sheetViews>
    <sheetView zoomScale="85" zoomScaleNormal="85" workbookViewId="0">
      <selection activeCell="B5" sqref="B5"/>
    </sheetView>
  </sheetViews>
  <sheetFormatPr defaultRowHeight="15" x14ac:dyDescent="0.25"/>
  <cols>
    <col min="1" max="1" width="0.5703125" style="3" customWidth="1"/>
    <col min="2" max="2" width="5.5703125" style="6" customWidth="1"/>
    <col min="3" max="3" width="17.140625" style="3" customWidth="1"/>
    <col min="4" max="4" width="14.5703125" style="3" customWidth="1"/>
    <col min="5" max="5" width="10.5703125" style="3" customWidth="1"/>
    <col min="6" max="6" width="6.7109375" style="3" customWidth="1"/>
    <col min="7" max="7" width="5.140625" style="6" customWidth="1"/>
    <col min="8" max="9" width="5.85546875" style="3" customWidth="1"/>
    <col min="10" max="22" width="6.7109375" style="3" customWidth="1"/>
    <col min="23" max="23" width="6.7109375" style="3" hidden="1" customWidth="1"/>
    <col min="24" max="26" width="6.7109375" style="7" hidden="1" customWidth="1"/>
    <col min="27" max="27" width="0.140625" style="7" customWidth="1"/>
    <col min="28" max="28" width="5.85546875" style="7" hidden="1" customWidth="1"/>
    <col min="29" max="29" width="5.85546875" style="6" hidden="1" customWidth="1"/>
    <col min="30" max="30" width="6.140625" style="6" hidden="1" customWidth="1"/>
    <col min="31" max="31" width="5.85546875" style="6" hidden="1" customWidth="1"/>
    <col min="32" max="32" width="5" style="6" hidden="1" customWidth="1"/>
    <col min="33" max="33" width="5.28515625" style="6" hidden="1" customWidth="1"/>
    <col min="34" max="34" width="5.42578125" style="7" hidden="1" customWidth="1"/>
    <col min="35" max="35" width="6.5703125" style="7" hidden="1" customWidth="1"/>
    <col min="36" max="36" width="0.140625" style="7" hidden="1" customWidth="1"/>
    <col min="37" max="37" width="5.28515625" style="7" hidden="1" customWidth="1"/>
    <col min="38" max="38" width="5.140625" style="7" hidden="1" customWidth="1"/>
    <col min="39" max="39" width="5.5703125" style="7" hidden="1" customWidth="1"/>
    <col min="40" max="40" width="5.42578125" style="7" hidden="1" customWidth="1"/>
    <col min="41" max="41" width="6.5703125" style="7" hidden="1" customWidth="1"/>
    <col min="42" max="42" width="6.85546875" style="7" customWidth="1"/>
    <col min="43" max="43" width="8" style="3" customWidth="1"/>
    <col min="44" max="44" width="6.140625" style="6" customWidth="1"/>
    <col min="45" max="45" width="0.28515625" style="3" customWidth="1"/>
    <col min="46" max="46" width="3.42578125" style="3" customWidth="1"/>
    <col min="47" max="47" width="5.42578125" style="3" customWidth="1"/>
    <col min="48" max="48" width="11.85546875" style="3" customWidth="1"/>
    <col min="49" max="49" width="3.85546875" style="3" customWidth="1"/>
    <col min="50" max="50" width="17.85546875" style="3" customWidth="1"/>
    <col min="51" max="51" width="5.85546875" style="3" customWidth="1"/>
    <col min="52" max="52" width="10.140625" style="3" customWidth="1"/>
    <col min="53" max="53" width="7" style="3" customWidth="1"/>
    <col min="54" max="54" width="12.140625" style="3" customWidth="1"/>
    <col min="55" max="55" width="9.140625" style="136"/>
    <col min="56" max="56" width="6.140625" style="3" customWidth="1"/>
    <col min="57" max="57" width="5.140625" style="3" customWidth="1"/>
    <col min="58" max="16384" width="9.140625" style="3"/>
  </cols>
  <sheetData>
    <row r="1" spans="2:56" ht="15" customHeight="1" x14ac:dyDescent="0.25">
      <c r="L1" s="3">
        <v>6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6" x14ac:dyDescent="0.25">
      <c r="G2" s="141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</row>
    <row r="3" spans="2:56" ht="14.25" customHeight="1" thickBot="1" x14ac:dyDescent="0.3">
      <c r="B3" s="141"/>
      <c r="C3" s="142"/>
      <c r="D3" s="142"/>
      <c r="E3" s="142" t="s">
        <v>546</v>
      </c>
      <c r="F3" s="142"/>
      <c r="G3" s="141"/>
      <c r="H3" s="143">
        <v>1</v>
      </c>
      <c r="I3" s="143">
        <v>2</v>
      </c>
      <c r="J3" s="143">
        <v>3</v>
      </c>
      <c r="K3" s="143">
        <v>5</v>
      </c>
      <c r="L3" s="143">
        <v>6</v>
      </c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1"/>
    </row>
    <row r="4" spans="2:56" ht="39" customHeight="1" thickBot="1" x14ac:dyDescent="0.3">
      <c r="B4" s="141"/>
      <c r="C4" s="1248" t="s">
        <v>165</v>
      </c>
      <c r="D4" s="1249"/>
      <c r="E4" s="1249"/>
      <c r="F4" s="1249"/>
      <c r="G4" s="141"/>
      <c r="H4" s="1250" t="s">
        <v>883</v>
      </c>
      <c r="I4" s="874" t="s">
        <v>547</v>
      </c>
      <c r="J4" s="874" t="s">
        <v>884</v>
      </c>
      <c r="K4" s="1251" t="s">
        <v>355</v>
      </c>
      <c r="L4" s="896" t="s">
        <v>356</v>
      </c>
      <c r="M4" s="1252" t="s">
        <v>883</v>
      </c>
      <c r="N4" s="874" t="s">
        <v>547</v>
      </c>
      <c r="O4" s="1251" t="s">
        <v>355</v>
      </c>
      <c r="P4" s="896" t="s">
        <v>356</v>
      </c>
      <c r="Q4" s="936" t="s">
        <v>359</v>
      </c>
      <c r="R4" s="874" t="s">
        <v>890</v>
      </c>
      <c r="S4" s="1251" t="s">
        <v>355</v>
      </c>
      <c r="T4" s="896" t="s">
        <v>356</v>
      </c>
      <c r="U4" s="1252" t="s">
        <v>883</v>
      </c>
      <c r="V4" s="874" t="s">
        <v>547</v>
      </c>
      <c r="W4" s="1252" t="s">
        <v>883</v>
      </c>
      <c r="X4" s="874" t="s">
        <v>547</v>
      </c>
      <c r="Y4" s="936" t="s">
        <v>359</v>
      </c>
      <c r="Z4" s="876" t="s">
        <v>890</v>
      </c>
      <c r="AA4" s="731"/>
      <c r="AB4" s="1247"/>
      <c r="AC4" s="731"/>
      <c r="AD4" s="731"/>
      <c r="AE4" s="1253"/>
      <c r="AF4" s="1174"/>
      <c r="AG4" s="731"/>
      <c r="AH4" s="1254"/>
      <c r="AI4" s="1254"/>
      <c r="AJ4" s="1255"/>
      <c r="AK4" s="1254"/>
      <c r="AL4" s="1254"/>
      <c r="AM4" s="1254"/>
      <c r="AN4" s="1254"/>
      <c r="AO4" s="1254"/>
      <c r="AP4" s="1256" t="s">
        <v>808</v>
      </c>
      <c r="AQ4" s="44"/>
    </row>
    <row r="5" spans="2:56" ht="87.75" customHeight="1" thickBot="1" x14ac:dyDescent="0.3">
      <c r="B5" s="1257" t="s">
        <v>3</v>
      </c>
      <c r="C5" s="172" t="s">
        <v>4</v>
      </c>
      <c r="D5" s="1258" t="s">
        <v>41</v>
      </c>
      <c r="E5" s="1258" t="s">
        <v>42</v>
      </c>
      <c r="F5" s="1259" t="s">
        <v>447</v>
      </c>
      <c r="G5" s="1260" t="s">
        <v>554</v>
      </c>
      <c r="H5" s="1261" t="s">
        <v>882</v>
      </c>
      <c r="I5" s="963" t="s">
        <v>882</v>
      </c>
      <c r="J5" s="963" t="s">
        <v>885</v>
      </c>
      <c r="K5" s="1262" t="s">
        <v>952</v>
      </c>
      <c r="L5" s="959" t="s">
        <v>953</v>
      </c>
      <c r="M5" s="1263" t="s">
        <v>887</v>
      </c>
      <c r="N5" s="963" t="s">
        <v>887</v>
      </c>
      <c r="O5" s="1262" t="s">
        <v>888</v>
      </c>
      <c r="P5" s="959" t="s">
        <v>888</v>
      </c>
      <c r="Q5" s="960" t="s">
        <v>889</v>
      </c>
      <c r="R5" s="963" t="s">
        <v>898</v>
      </c>
      <c r="S5" s="1262" t="s">
        <v>891</v>
      </c>
      <c r="T5" s="959" t="s">
        <v>891</v>
      </c>
      <c r="U5" s="1263" t="s">
        <v>892</v>
      </c>
      <c r="V5" s="963" t="s">
        <v>892</v>
      </c>
      <c r="W5" s="1263" t="s">
        <v>893</v>
      </c>
      <c r="X5" s="963" t="s">
        <v>893</v>
      </c>
      <c r="Y5" s="960" t="s">
        <v>894</v>
      </c>
      <c r="Z5" s="1264" t="s">
        <v>895</v>
      </c>
      <c r="AA5" s="1265"/>
      <c r="AB5" s="1266"/>
      <c r="AC5" s="1265"/>
      <c r="AD5" s="1265"/>
      <c r="AE5" s="1266"/>
      <c r="AF5" s="1265"/>
      <c r="AG5" s="1265"/>
      <c r="AH5" s="1265"/>
      <c r="AI5" s="1265"/>
      <c r="AJ5" s="1266"/>
      <c r="AK5" s="1265"/>
      <c r="AL5" s="1265"/>
      <c r="AM5" s="1265"/>
      <c r="AN5" s="1265"/>
      <c r="AO5" s="1265"/>
      <c r="AP5" s="1267" t="s">
        <v>838</v>
      </c>
      <c r="AQ5" s="12" t="s">
        <v>19</v>
      </c>
      <c r="AR5" s="1268" t="s">
        <v>395</v>
      </c>
    </row>
    <row r="6" spans="2:56" x14ac:dyDescent="0.25">
      <c r="B6" s="1807" t="s">
        <v>32</v>
      </c>
      <c r="C6" s="1768" t="s">
        <v>13</v>
      </c>
      <c r="D6" s="1769" t="s">
        <v>549</v>
      </c>
      <c r="E6" s="1769" t="s">
        <v>74</v>
      </c>
      <c r="F6" s="1770">
        <v>2015</v>
      </c>
      <c r="G6" s="1771" t="s">
        <v>531</v>
      </c>
      <c r="H6" s="1808"/>
      <c r="I6" s="1809"/>
      <c r="J6" s="1776">
        <v>39</v>
      </c>
      <c r="K6" s="1774">
        <v>200</v>
      </c>
      <c r="L6" s="1774"/>
      <c r="M6" s="1774"/>
      <c r="N6" s="1774"/>
      <c r="O6" s="1774"/>
      <c r="P6" s="1774"/>
      <c r="Q6" s="1809"/>
      <c r="R6" s="1809"/>
      <c r="S6" s="1809"/>
      <c r="T6" s="1809"/>
      <c r="U6" s="1809"/>
      <c r="V6" s="1809"/>
      <c r="W6" s="1810"/>
      <c r="X6" s="1809"/>
      <c r="Y6" s="1809"/>
      <c r="Z6" s="1809"/>
      <c r="AA6" s="1809"/>
      <c r="AB6" s="1809"/>
      <c r="AC6" s="1809"/>
      <c r="AD6" s="1809"/>
      <c r="AE6" s="1809"/>
      <c r="AF6" s="1774"/>
      <c r="AG6" s="1774"/>
      <c r="AH6" s="1774"/>
      <c r="AI6" s="1774"/>
      <c r="AJ6" s="1773"/>
      <c r="AK6" s="1774"/>
      <c r="AL6" s="1774"/>
      <c r="AM6" s="1774"/>
      <c r="AN6" s="1770"/>
      <c r="AO6" s="1770"/>
      <c r="AP6" s="1771"/>
      <c r="AQ6" s="1811">
        <f t="shared" ref="AQ6:AQ44" si="0">SUM(H6:AP6)</f>
        <v>239</v>
      </c>
      <c r="AR6" s="1779">
        <f>COUNTA(H6:Z6)</f>
        <v>2</v>
      </c>
      <c r="BD6" s="6"/>
    </row>
    <row r="7" spans="2:56" x14ac:dyDescent="0.25">
      <c r="B7" s="1812" t="s">
        <v>33</v>
      </c>
      <c r="C7" s="1781" t="s">
        <v>72</v>
      </c>
      <c r="D7" s="1782" t="s">
        <v>771</v>
      </c>
      <c r="E7" s="1782" t="s">
        <v>82</v>
      </c>
      <c r="F7" s="1783">
        <v>2016</v>
      </c>
      <c r="G7" s="1813" t="s">
        <v>532</v>
      </c>
      <c r="H7" s="1785">
        <v>75</v>
      </c>
      <c r="I7" s="1787"/>
      <c r="J7" s="1788"/>
      <c r="K7" s="1787">
        <v>150</v>
      </c>
      <c r="L7" s="1787"/>
      <c r="M7" s="1787"/>
      <c r="N7" s="1787"/>
      <c r="O7" s="1787"/>
      <c r="P7" s="1787"/>
      <c r="Q7" s="1787"/>
      <c r="R7" s="1787"/>
      <c r="S7" s="1787"/>
      <c r="T7" s="1787"/>
      <c r="U7" s="1787"/>
      <c r="V7" s="1787"/>
      <c r="W7" s="1786"/>
      <c r="X7" s="1787"/>
      <c r="Y7" s="1787"/>
      <c r="Z7" s="1787"/>
      <c r="AA7" s="1787"/>
      <c r="AB7" s="1787"/>
      <c r="AC7" s="1787"/>
      <c r="AD7" s="1787"/>
      <c r="AE7" s="1787"/>
      <c r="AF7" s="1787"/>
      <c r="AG7" s="1787"/>
      <c r="AH7" s="1787"/>
      <c r="AI7" s="1787"/>
      <c r="AJ7" s="1786"/>
      <c r="AK7" s="1787"/>
      <c r="AL7" s="1787"/>
      <c r="AM7" s="1787"/>
      <c r="AN7" s="1783"/>
      <c r="AO7" s="1783"/>
      <c r="AP7" s="1784"/>
      <c r="AQ7" s="1814">
        <f t="shared" si="0"/>
        <v>225</v>
      </c>
      <c r="AR7" s="1779">
        <f>COUNTA(H7:Z7)</f>
        <v>2</v>
      </c>
    </row>
    <row r="8" spans="2:56" x14ac:dyDescent="0.25">
      <c r="B8" s="1812" t="s">
        <v>34</v>
      </c>
      <c r="C8" s="1781" t="s">
        <v>13</v>
      </c>
      <c r="D8" s="1782" t="s">
        <v>552</v>
      </c>
      <c r="E8" s="1782" t="s">
        <v>71</v>
      </c>
      <c r="F8" s="1783">
        <v>2016</v>
      </c>
      <c r="G8" s="1784" t="s">
        <v>531</v>
      </c>
      <c r="H8" s="1785">
        <v>58</v>
      </c>
      <c r="I8" s="1787"/>
      <c r="J8" s="1788">
        <v>36</v>
      </c>
      <c r="K8" s="1787">
        <v>115</v>
      </c>
      <c r="L8" s="1787"/>
      <c r="M8" s="1787"/>
      <c r="N8" s="1787"/>
      <c r="O8" s="1787"/>
      <c r="P8" s="1787"/>
      <c r="Q8" s="1787"/>
      <c r="R8" s="1787"/>
      <c r="S8" s="1787"/>
      <c r="T8" s="1787"/>
      <c r="U8" s="1787"/>
      <c r="V8" s="1787"/>
      <c r="W8" s="1786"/>
      <c r="X8" s="1787"/>
      <c r="Y8" s="1788"/>
      <c r="Z8" s="1787"/>
      <c r="AA8" s="1787"/>
      <c r="AB8" s="1787"/>
      <c r="AC8" s="1787"/>
      <c r="AD8" s="1787"/>
      <c r="AE8" s="1787"/>
      <c r="AF8" s="1787"/>
      <c r="AG8" s="1787"/>
      <c r="AH8" s="1787"/>
      <c r="AI8" s="1787"/>
      <c r="AJ8" s="1786"/>
      <c r="AK8" s="1787"/>
      <c r="AL8" s="1787"/>
      <c r="AM8" s="1787"/>
      <c r="AN8" s="1783"/>
      <c r="AO8" s="1783"/>
      <c r="AP8" s="1784"/>
      <c r="AQ8" s="1814">
        <f t="shared" si="0"/>
        <v>209</v>
      </c>
      <c r="AR8" s="1779">
        <f t="shared" ref="AR8:AR19" si="1">COUNTA(H8:Z8)</f>
        <v>3</v>
      </c>
    </row>
    <row r="9" spans="2:56" x14ac:dyDescent="0.25">
      <c r="B9" s="1269" t="s">
        <v>35</v>
      </c>
      <c r="C9" s="236" t="s">
        <v>13</v>
      </c>
      <c r="D9" s="41" t="s">
        <v>398</v>
      </c>
      <c r="E9" s="41" t="s">
        <v>83</v>
      </c>
      <c r="F9" s="384">
        <v>2015</v>
      </c>
      <c r="G9" s="413" t="s">
        <v>531</v>
      </c>
      <c r="H9" s="518">
        <v>68</v>
      </c>
      <c r="I9" s="120"/>
      <c r="J9" s="118"/>
      <c r="K9" s="120">
        <v>135</v>
      </c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388"/>
      <c r="X9" s="120"/>
      <c r="Y9" s="118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388"/>
      <c r="AK9" s="120"/>
      <c r="AL9" s="120"/>
      <c r="AM9" s="120"/>
      <c r="AN9" s="384"/>
      <c r="AO9" s="384"/>
      <c r="AP9" s="413"/>
      <c r="AQ9" s="124">
        <f t="shared" si="0"/>
        <v>203</v>
      </c>
      <c r="AR9" s="390">
        <f t="shared" si="1"/>
        <v>2</v>
      </c>
    </row>
    <row r="10" spans="2:56" x14ac:dyDescent="0.25">
      <c r="B10" s="1269" t="s">
        <v>36</v>
      </c>
      <c r="C10" s="236" t="s">
        <v>491</v>
      </c>
      <c r="D10" s="41" t="s">
        <v>492</v>
      </c>
      <c r="E10" s="41" t="s">
        <v>141</v>
      </c>
      <c r="F10" s="384">
        <v>2015</v>
      </c>
      <c r="G10" s="413" t="s">
        <v>531</v>
      </c>
      <c r="H10" s="518"/>
      <c r="I10" s="120">
        <v>100</v>
      </c>
      <c r="J10" s="118">
        <v>90</v>
      </c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388"/>
      <c r="X10" s="120"/>
      <c r="Y10" s="118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388"/>
      <c r="AK10" s="120"/>
      <c r="AL10" s="120"/>
      <c r="AM10" s="120"/>
      <c r="AN10" s="384"/>
      <c r="AO10" s="384"/>
      <c r="AP10" s="413"/>
      <c r="AQ10" s="124">
        <f t="shared" si="0"/>
        <v>190</v>
      </c>
      <c r="AR10" s="390">
        <f t="shared" si="1"/>
        <v>2</v>
      </c>
      <c r="AU10" s="136"/>
      <c r="AV10" s="136"/>
      <c r="AW10" s="136"/>
      <c r="AX10" s="136"/>
      <c r="AY10" s="136"/>
      <c r="AZ10" s="136"/>
      <c r="BA10" s="136"/>
      <c r="BB10" s="136"/>
      <c r="BC10" s="3"/>
    </row>
    <row r="11" spans="2:56" x14ac:dyDescent="0.25">
      <c r="B11" s="1269" t="s">
        <v>37</v>
      </c>
      <c r="C11" s="236" t="s">
        <v>13</v>
      </c>
      <c r="D11" s="41" t="s">
        <v>119</v>
      </c>
      <c r="E11" s="41" t="s">
        <v>189</v>
      </c>
      <c r="F11" s="384">
        <v>2015</v>
      </c>
      <c r="G11" s="413" t="s">
        <v>531</v>
      </c>
      <c r="H11" s="518"/>
      <c r="I11" s="120"/>
      <c r="J11" s="118">
        <v>20</v>
      </c>
      <c r="K11" s="120">
        <v>170</v>
      </c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388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388"/>
      <c r="AK11" s="120"/>
      <c r="AL11" s="120"/>
      <c r="AM11" s="120"/>
      <c r="AN11" s="384"/>
      <c r="AO11" s="384"/>
      <c r="AP11" s="413"/>
      <c r="AQ11" s="124">
        <f t="shared" si="0"/>
        <v>190</v>
      </c>
      <c r="AR11" s="390">
        <f t="shared" si="1"/>
        <v>2</v>
      </c>
    </row>
    <row r="12" spans="2:56" x14ac:dyDescent="0.25">
      <c r="B12" s="1269" t="s">
        <v>39</v>
      </c>
      <c r="C12" s="236" t="s">
        <v>7</v>
      </c>
      <c r="D12" s="41" t="s">
        <v>147</v>
      </c>
      <c r="E12" s="41" t="s">
        <v>91</v>
      </c>
      <c r="F12" s="384">
        <v>2015</v>
      </c>
      <c r="G12" s="413" t="s">
        <v>532</v>
      </c>
      <c r="H12" s="518">
        <v>50</v>
      </c>
      <c r="I12" s="120"/>
      <c r="J12" s="118"/>
      <c r="K12" s="120">
        <v>125</v>
      </c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388"/>
      <c r="X12" s="120"/>
      <c r="Y12" s="118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388"/>
      <c r="AK12" s="120"/>
      <c r="AL12" s="120"/>
      <c r="AM12" s="120"/>
      <c r="AN12" s="384"/>
      <c r="AO12" s="384"/>
      <c r="AP12" s="413"/>
      <c r="AQ12" s="124">
        <f t="shared" si="0"/>
        <v>175</v>
      </c>
      <c r="AR12" s="390">
        <f t="shared" si="1"/>
        <v>2</v>
      </c>
    </row>
    <row r="13" spans="2:56" x14ac:dyDescent="0.25">
      <c r="B13" s="1269" t="s">
        <v>40</v>
      </c>
      <c r="C13" s="235" t="s">
        <v>902</v>
      </c>
      <c r="D13" s="122" t="s">
        <v>836</v>
      </c>
      <c r="E13" s="122" t="s">
        <v>445</v>
      </c>
      <c r="F13" s="385">
        <v>2015</v>
      </c>
      <c r="G13" s="390" t="s">
        <v>532</v>
      </c>
      <c r="H13" s="519">
        <v>43</v>
      </c>
      <c r="I13" s="121"/>
      <c r="J13" s="119"/>
      <c r="K13" s="121">
        <v>95</v>
      </c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408"/>
      <c r="X13" s="121"/>
      <c r="Y13" s="121"/>
      <c r="Z13" s="121"/>
      <c r="AA13" s="120"/>
      <c r="AB13" s="120"/>
      <c r="AC13" s="120"/>
      <c r="AD13" s="120"/>
      <c r="AE13" s="120"/>
      <c r="AF13" s="120"/>
      <c r="AG13" s="120"/>
      <c r="AH13" s="120"/>
      <c r="AI13" s="120"/>
      <c r="AJ13" s="388"/>
      <c r="AK13" s="120"/>
      <c r="AL13" s="120"/>
      <c r="AM13" s="120"/>
      <c r="AN13" s="384"/>
      <c r="AO13" s="384"/>
      <c r="AP13" s="413"/>
      <c r="AQ13" s="124">
        <f t="shared" si="0"/>
        <v>138</v>
      </c>
      <c r="AR13" s="390">
        <f t="shared" si="1"/>
        <v>2</v>
      </c>
    </row>
    <row r="14" spans="2:56" x14ac:dyDescent="0.25">
      <c r="B14" s="1269" t="s">
        <v>43</v>
      </c>
      <c r="C14" s="235" t="s">
        <v>902</v>
      </c>
      <c r="D14" s="122" t="s">
        <v>837</v>
      </c>
      <c r="E14" s="122" t="s">
        <v>145</v>
      </c>
      <c r="F14" s="385">
        <v>2015</v>
      </c>
      <c r="G14" s="390" t="s">
        <v>532</v>
      </c>
      <c r="H14" s="519">
        <v>40</v>
      </c>
      <c r="I14" s="121"/>
      <c r="J14" s="119"/>
      <c r="K14" s="121">
        <v>90</v>
      </c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408"/>
      <c r="X14" s="121"/>
      <c r="Y14" s="121"/>
      <c r="Z14" s="121"/>
      <c r="AA14" s="120"/>
      <c r="AB14" s="120"/>
      <c r="AC14" s="120"/>
      <c r="AD14" s="120"/>
      <c r="AE14" s="120"/>
      <c r="AF14" s="120"/>
      <c r="AG14" s="120"/>
      <c r="AH14" s="120"/>
      <c r="AI14" s="120"/>
      <c r="AJ14" s="388"/>
      <c r="AK14" s="120"/>
      <c r="AL14" s="120"/>
      <c r="AM14" s="120"/>
      <c r="AN14" s="384"/>
      <c r="AO14" s="384"/>
      <c r="AP14" s="413"/>
      <c r="AQ14" s="124">
        <f t="shared" si="0"/>
        <v>130</v>
      </c>
      <c r="AR14" s="390">
        <f t="shared" si="1"/>
        <v>2</v>
      </c>
    </row>
    <row r="15" spans="2:56" x14ac:dyDescent="0.25">
      <c r="B15" s="1269" t="s">
        <v>44</v>
      </c>
      <c r="C15" s="236" t="s">
        <v>10</v>
      </c>
      <c r="D15" s="41" t="s">
        <v>551</v>
      </c>
      <c r="E15" s="41" t="s">
        <v>116</v>
      </c>
      <c r="F15" s="384">
        <v>2018</v>
      </c>
      <c r="G15" s="413" t="s">
        <v>531</v>
      </c>
      <c r="H15" s="519"/>
      <c r="I15" s="120"/>
      <c r="J15" s="118">
        <v>16</v>
      </c>
      <c r="K15" s="120">
        <v>105</v>
      </c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388"/>
      <c r="X15" s="121"/>
      <c r="Y15" s="120"/>
      <c r="Z15" s="120"/>
      <c r="AA15" s="120"/>
      <c r="AB15" s="120"/>
      <c r="AC15" s="120"/>
      <c r="AD15" s="120"/>
      <c r="AE15" s="120"/>
      <c r="AF15" s="121"/>
      <c r="AG15" s="121"/>
      <c r="AH15" s="120"/>
      <c r="AI15" s="120"/>
      <c r="AJ15" s="388"/>
      <c r="AK15" s="120"/>
      <c r="AL15" s="121"/>
      <c r="AM15" s="120"/>
      <c r="AN15" s="384"/>
      <c r="AO15" s="384"/>
      <c r="AP15" s="413"/>
      <c r="AQ15" s="124">
        <f t="shared" si="0"/>
        <v>121</v>
      </c>
      <c r="AR15" s="390">
        <f t="shared" si="1"/>
        <v>2</v>
      </c>
    </row>
    <row r="16" spans="2:56" x14ac:dyDescent="0.25">
      <c r="B16" s="1269" t="s">
        <v>45</v>
      </c>
      <c r="C16" s="433" t="s">
        <v>902</v>
      </c>
      <c r="D16" s="434" t="s">
        <v>397</v>
      </c>
      <c r="E16" s="434" t="s">
        <v>903</v>
      </c>
      <c r="F16" s="435">
        <v>2016</v>
      </c>
      <c r="G16" s="854" t="s">
        <v>532</v>
      </c>
      <c r="H16" s="519">
        <v>35</v>
      </c>
      <c r="I16" s="121"/>
      <c r="J16" s="119"/>
      <c r="K16" s="121">
        <v>85</v>
      </c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408"/>
      <c r="X16" s="121"/>
      <c r="Y16" s="121"/>
      <c r="Z16" s="121"/>
      <c r="AA16" s="121"/>
      <c r="AB16" s="121"/>
      <c r="AC16" s="121"/>
      <c r="AD16" s="121"/>
      <c r="AE16" s="121"/>
      <c r="AF16" s="121"/>
      <c r="AG16" s="121"/>
      <c r="AH16" s="121"/>
      <c r="AI16" s="121"/>
      <c r="AJ16" s="388"/>
      <c r="AK16" s="120"/>
      <c r="AL16" s="120"/>
      <c r="AM16" s="120"/>
      <c r="AN16" s="384"/>
      <c r="AO16" s="384"/>
      <c r="AP16" s="413"/>
      <c r="AQ16" s="124">
        <f t="shared" si="0"/>
        <v>120</v>
      </c>
      <c r="AR16" s="390">
        <f t="shared" si="1"/>
        <v>2</v>
      </c>
    </row>
    <row r="17" spans="2:44" x14ac:dyDescent="0.25">
      <c r="B17" s="1269" t="s">
        <v>46</v>
      </c>
      <c r="C17" s="439" t="s">
        <v>10</v>
      </c>
      <c r="D17" s="416" t="s">
        <v>772</v>
      </c>
      <c r="E17" s="416" t="s">
        <v>773</v>
      </c>
      <c r="F17" s="404">
        <v>2017</v>
      </c>
      <c r="G17" s="1170" t="s">
        <v>532</v>
      </c>
      <c r="H17" s="518"/>
      <c r="I17" s="120"/>
      <c r="J17" s="118"/>
      <c r="K17" s="121">
        <v>100</v>
      </c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388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388"/>
      <c r="AK17" s="120"/>
      <c r="AL17" s="120"/>
      <c r="AM17" s="120"/>
      <c r="AN17" s="384"/>
      <c r="AO17" s="384"/>
      <c r="AP17" s="413"/>
      <c r="AQ17" s="124">
        <f t="shared" si="0"/>
        <v>100</v>
      </c>
      <c r="AR17" s="390">
        <f t="shared" si="1"/>
        <v>1</v>
      </c>
    </row>
    <row r="18" spans="2:44" x14ac:dyDescent="0.25">
      <c r="B18" s="1269" t="s">
        <v>47</v>
      </c>
      <c r="C18" s="430" t="s">
        <v>7</v>
      </c>
      <c r="D18" s="253" t="s">
        <v>758</v>
      </c>
      <c r="E18" s="253" t="s">
        <v>79</v>
      </c>
      <c r="F18" s="402">
        <v>2015</v>
      </c>
      <c r="G18" s="1169" t="s">
        <v>532</v>
      </c>
      <c r="H18" s="518"/>
      <c r="I18" s="120"/>
      <c r="J18" s="119"/>
      <c r="K18" s="120">
        <v>80</v>
      </c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388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388"/>
      <c r="AK18" s="120"/>
      <c r="AL18" s="120"/>
      <c r="AM18" s="120"/>
      <c r="AN18" s="384"/>
      <c r="AO18" s="384"/>
      <c r="AP18" s="413"/>
      <c r="AQ18" s="124">
        <f t="shared" si="0"/>
        <v>80</v>
      </c>
      <c r="AR18" s="390">
        <f t="shared" si="1"/>
        <v>1</v>
      </c>
    </row>
    <row r="19" spans="2:44" ht="15.75" thickBot="1" x14ac:dyDescent="0.3">
      <c r="B19" s="1269" t="s">
        <v>48</v>
      </c>
      <c r="C19" s="235" t="s">
        <v>472</v>
      </c>
      <c r="D19" s="122" t="s">
        <v>904</v>
      </c>
      <c r="E19" s="122" t="s">
        <v>905</v>
      </c>
      <c r="F19" s="385">
        <v>2015</v>
      </c>
      <c r="G19" s="390" t="s">
        <v>532</v>
      </c>
      <c r="H19" s="519">
        <v>38</v>
      </c>
      <c r="I19" s="121"/>
      <c r="J19" s="119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  <c r="W19" s="408"/>
      <c r="X19" s="121"/>
      <c r="Y19" s="121"/>
      <c r="Z19" s="121"/>
      <c r="AA19" s="120"/>
      <c r="AB19" s="120"/>
      <c r="AC19" s="120"/>
      <c r="AD19" s="120"/>
      <c r="AE19" s="120"/>
      <c r="AF19" s="120"/>
      <c r="AG19" s="120"/>
      <c r="AH19" s="120"/>
      <c r="AI19" s="120"/>
      <c r="AJ19" s="388"/>
      <c r="AK19" s="120"/>
      <c r="AL19" s="120"/>
      <c r="AM19" s="120"/>
      <c r="AN19" s="384"/>
      <c r="AO19" s="384"/>
      <c r="AP19" s="413"/>
      <c r="AQ19" s="124">
        <f t="shared" si="0"/>
        <v>38</v>
      </c>
      <c r="AR19" s="390">
        <f t="shared" si="1"/>
        <v>1</v>
      </c>
    </row>
    <row r="20" spans="2:44" hidden="1" x14ac:dyDescent="0.25">
      <c r="B20" s="1269" t="s">
        <v>49</v>
      </c>
      <c r="C20" s="439" t="s">
        <v>133</v>
      </c>
      <c r="D20" s="416" t="s">
        <v>754</v>
      </c>
      <c r="E20" s="416" t="s">
        <v>755</v>
      </c>
      <c r="F20" s="404">
        <v>2017</v>
      </c>
      <c r="G20" s="1170" t="s">
        <v>532</v>
      </c>
      <c r="H20" s="519"/>
      <c r="I20" s="121"/>
      <c r="J20" s="119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408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388"/>
      <c r="AK20" s="120"/>
      <c r="AL20" s="120"/>
      <c r="AM20" s="120"/>
      <c r="AN20" s="384"/>
      <c r="AO20" s="384"/>
      <c r="AP20" s="413"/>
      <c r="AQ20" s="124">
        <f t="shared" si="0"/>
        <v>0</v>
      </c>
      <c r="AR20" s="390">
        <f t="shared" ref="AR20:AR44" si="2">COUNTA(H20:Z20)</f>
        <v>0</v>
      </c>
    </row>
    <row r="21" spans="2:44" hidden="1" x14ac:dyDescent="0.25">
      <c r="B21" s="1269" t="s">
        <v>50</v>
      </c>
      <c r="C21" s="430" t="s">
        <v>38</v>
      </c>
      <c r="D21" s="253" t="s">
        <v>612</v>
      </c>
      <c r="E21" s="253" t="s">
        <v>74</v>
      </c>
      <c r="F21" s="402">
        <v>2017</v>
      </c>
      <c r="G21" s="1169" t="s">
        <v>532</v>
      </c>
      <c r="H21" s="518"/>
      <c r="I21" s="120"/>
      <c r="J21" s="118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388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388"/>
      <c r="AK21" s="120"/>
      <c r="AL21" s="120"/>
      <c r="AM21" s="120"/>
      <c r="AN21" s="384"/>
      <c r="AO21" s="384"/>
      <c r="AP21" s="413"/>
      <c r="AQ21" s="124">
        <f t="shared" si="0"/>
        <v>0</v>
      </c>
      <c r="AR21" s="390">
        <f t="shared" si="2"/>
        <v>0</v>
      </c>
    </row>
    <row r="22" spans="2:44" hidden="1" x14ac:dyDescent="0.25">
      <c r="B22" s="1269" t="s">
        <v>51</v>
      </c>
      <c r="C22" s="430" t="s">
        <v>72</v>
      </c>
      <c r="D22" s="253" t="s">
        <v>81</v>
      </c>
      <c r="E22" s="253" t="s">
        <v>82</v>
      </c>
      <c r="F22" s="402">
        <v>2016</v>
      </c>
      <c r="G22" s="413" t="s">
        <v>531</v>
      </c>
      <c r="H22" s="518"/>
      <c r="I22" s="120"/>
      <c r="J22" s="118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388"/>
      <c r="X22" s="120"/>
      <c r="Y22" s="118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388"/>
      <c r="AK22" s="120"/>
      <c r="AL22" s="120"/>
      <c r="AM22" s="120"/>
      <c r="AN22" s="384"/>
      <c r="AO22" s="384"/>
      <c r="AP22" s="413"/>
      <c r="AQ22" s="124">
        <f t="shared" si="0"/>
        <v>0</v>
      </c>
      <c r="AR22" s="390">
        <f t="shared" si="2"/>
        <v>0</v>
      </c>
    </row>
    <row r="23" spans="2:44" hidden="1" x14ac:dyDescent="0.25">
      <c r="B23" s="1269" t="s">
        <v>52</v>
      </c>
      <c r="C23" s="439" t="s">
        <v>13</v>
      </c>
      <c r="D23" s="416" t="s">
        <v>538</v>
      </c>
      <c r="E23" s="416" t="s">
        <v>135</v>
      </c>
      <c r="F23" s="404">
        <v>2016</v>
      </c>
      <c r="G23" s="413" t="s">
        <v>531</v>
      </c>
      <c r="H23" s="236"/>
      <c r="I23" s="120"/>
      <c r="J23" s="118"/>
      <c r="K23" s="120"/>
      <c r="L23" s="121"/>
      <c r="M23" s="120"/>
      <c r="N23" s="120"/>
      <c r="O23" s="120"/>
      <c r="P23" s="120"/>
      <c r="Q23" s="120"/>
      <c r="R23" s="120"/>
      <c r="S23" s="120"/>
      <c r="T23" s="121"/>
      <c r="U23" s="121"/>
      <c r="V23" s="121"/>
      <c r="W23" s="388"/>
      <c r="X23" s="120"/>
      <c r="Y23" s="120"/>
      <c r="Z23" s="120"/>
      <c r="AA23" s="120"/>
      <c r="AB23" s="120"/>
      <c r="AC23" s="120"/>
      <c r="AD23" s="120"/>
      <c r="AE23" s="120"/>
      <c r="AF23" s="121"/>
      <c r="AG23" s="121"/>
      <c r="AH23" s="121"/>
      <c r="AI23" s="120"/>
      <c r="AJ23" s="408"/>
      <c r="AK23" s="121"/>
      <c r="AL23" s="121"/>
      <c r="AM23" s="121"/>
      <c r="AN23" s="385"/>
      <c r="AO23" s="384"/>
      <c r="AP23" s="413"/>
      <c r="AQ23" s="124">
        <f t="shared" si="0"/>
        <v>0</v>
      </c>
      <c r="AR23" s="390">
        <f t="shared" si="2"/>
        <v>0</v>
      </c>
    </row>
    <row r="24" spans="2:44" hidden="1" x14ac:dyDescent="0.25">
      <c r="B24" s="1269" t="s">
        <v>53</v>
      </c>
      <c r="C24" s="430" t="s">
        <v>133</v>
      </c>
      <c r="D24" s="253" t="s">
        <v>661</v>
      </c>
      <c r="E24" s="253" t="s">
        <v>662</v>
      </c>
      <c r="F24" s="402">
        <v>2016</v>
      </c>
      <c r="G24" s="1169" t="s">
        <v>532</v>
      </c>
      <c r="H24" s="236"/>
      <c r="I24" s="120"/>
      <c r="J24" s="119"/>
      <c r="K24" s="121"/>
      <c r="L24" s="121"/>
      <c r="M24" s="121"/>
      <c r="N24" s="121"/>
      <c r="O24" s="121"/>
      <c r="P24" s="121"/>
      <c r="Q24" s="121"/>
      <c r="R24" s="121"/>
      <c r="S24" s="121"/>
      <c r="T24" s="120"/>
      <c r="U24" s="120"/>
      <c r="V24" s="120"/>
      <c r="W24" s="388"/>
      <c r="X24" s="120"/>
      <c r="Y24" s="118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388"/>
      <c r="AK24" s="120"/>
      <c r="AL24" s="120"/>
      <c r="AM24" s="120"/>
      <c r="AN24" s="384"/>
      <c r="AO24" s="384"/>
      <c r="AP24" s="413"/>
      <c r="AQ24" s="124">
        <f t="shared" si="0"/>
        <v>0</v>
      </c>
      <c r="AR24" s="390">
        <f t="shared" si="2"/>
        <v>0</v>
      </c>
    </row>
    <row r="25" spans="2:44" hidden="1" x14ac:dyDescent="0.25">
      <c r="B25" s="1269" t="s">
        <v>54</v>
      </c>
      <c r="C25" s="439" t="s">
        <v>72</v>
      </c>
      <c r="D25" s="416" t="s">
        <v>812</v>
      </c>
      <c r="E25" s="416" t="s">
        <v>115</v>
      </c>
      <c r="F25" s="404">
        <v>2016</v>
      </c>
      <c r="G25" s="1170" t="s">
        <v>532</v>
      </c>
      <c r="H25" s="519"/>
      <c r="I25" s="121"/>
      <c r="J25" s="119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408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388"/>
      <c r="AK25" s="120"/>
      <c r="AL25" s="120"/>
      <c r="AM25" s="120"/>
      <c r="AN25" s="384"/>
      <c r="AO25" s="384"/>
      <c r="AP25" s="413"/>
      <c r="AQ25" s="124">
        <f t="shared" si="0"/>
        <v>0</v>
      </c>
      <c r="AR25" s="390">
        <f t="shared" si="2"/>
        <v>0</v>
      </c>
    </row>
    <row r="26" spans="2:44" hidden="1" x14ac:dyDescent="0.25">
      <c r="B26" s="1269" t="s">
        <v>55</v>
      </c>
      <c r="C26" s="439" t="s">
        <v>11</v>
      </c>
      <c r="D26" s="416" t="s">
        <v>173</v>
      </c>
      <c r="E26" s="416" t="s">
        <v>174</v>
      </c>
      <c r="F26" s="404">
        <v>2015</v>
      </c>
      <c r="G26" s="390" t="s">
        <v>531</v>
      </c>
      <c r="H26" s="236"/>
      <c r="I26" s="121"/>
      <c r="J26" s="119"/>
      <c r="K26" s="121"/>
      <c r="L26" s="120"/>
      <c r="M26" s="120"/>
      <c r="N26" s="120"/>
      <c r="O26" s="121"/>
      <c r="P26" s="121"/>
      <c r="Q26" s="121"/>
      <c r="R26" s="121"/>
      <c r="S26" s="121"/>
      <c r="T26" s="121"/>
      <c r="U26" s="121"/>
      <c r="V26" s="121"/>
      <c r="W26" s="408"/>
      <c r="X26" s="121"/>
      <c r="Y26" s="119"/>
      <c r="Z26" s="121"/>
      <c r="AA26" s="121"/>
      <c r="AB26" s="121"/>
      <c r="AC26" s="121"/>
      <c r="AD26" s="121"/>
      <c r="AE26" s="121"/>
      <c r="AF26" s="121"/>
      <c r="AG26" s="121"/>
      <c r="AH26" s="120"/>
      <c r="AI26" s="121"/>
      <c r="AJ26" s="408"/>
      <c r="AK26" s="120"/>
      <c r="AL26" s="120"/>
      <c r="AM26" s="121"/>
      <c r="AN26" s="384"/>
      <c r="AO26" s="384"/>
      <c r="AP26" s="390"/>
      <c r="AQ26" s="124">
        <f t="shared" si="0"/>
        <v>0</v>
      </c>
      <c r="AR26" s="390">
        <f t="shared" si="2"/>
        <v>0</v>
      </c>
    </row>
    <row r="27" spans="2:44" hidden="1" x14ac:dyDescent="0.25">
      <c r="B27" s="1269" t="s">
        <v>56</v>
      </c>
      <c r="C27" s="439" t="s">
        <v>72</v>
      </c>
      <c r="D27" s="416" t="s">
        <v>187</v>
      </c>
      <c r="E27" s="416" t="s">
        <v>128</v>
      </c>
      <c r="F27" s="404">
        <v>2015</v>
      </c>
      <c r="G27" s="390" t="s">
        <v>531</v>
      </c>
      <c r="H27" s="236"/>
      <c r="I27" s="120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388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388"/>
      <c r="AK27" s="120"/>
      <c r="AL27" s="120"/>
      <c r="AM27" s="120"/>
      <c r="AN27" s="384"/>
      <c r="AO27" s="384"/>
      <c r="AP27" s="413"/>
      <c r="AQ27" s="124">
        <f t="shared" si="0"/>
        <v>0</v>
      </c>
      <c r="AR27" s="390">
        <f t="shared" si="2"/>
        <v>0</v>
      </c>
    </row>
    <row r="28" spans="2:44" hidden="1" x14ac:dyDescent="0.25">
      <c r="B28" s="1269" t="s">
        <v>57</v>
      </c>
      <c r="C28" s="430" t="s">
        <v>7</v>
      </c>
      <c r="D28" s="253" t="s">
        <v>545</v>
      </c>
      <c r="E28" s="253" t="s">
        <v>83</v>
      </c>
      <c r="F28" s="402">
        <v>2015</v>
      </c>
      <c r="G28" s="413" t="s">
        <v>532</v>
      </c>
      <c r="H28" s="519"/>
      <c r="I28" s="121"/>
      <c r="J28" s="119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408"/>
      <c r="X28" s="121"/>
      <c r="Y28" s="119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388"/>
      <c r="AK28" s="120"/>
      <c r="AL28" s="120"/>
      <c r="AM28" s="120"/>
      <c r="AN28" s="384"/>
      <c r="AO28" s="384"/>
      <c r="AP28" s="413"/>
      <c r="AQ28" s="124">
        <f t="shared" si="0"/>
        <v>0</v>
      </c>
      <c r="AR28" s="390">
        <f t="shared" si="2"/>
        <v>0</v>
      </c>
    </row>
    <row r="29" spans="2:44" hidden="1" x14ac:dyDescent="0.25">
      <c r="B29" s="1269" t="s">
        <v>58</v>
      </c>
      <c r="C29" s="430" t="s">
        <v>14</v>
      </c>
      <c r="D29" s="253" t="s">
        <v>182</v>
      </c>
      <c r="E29" s="253" t="s">
        <v>96</v>
      </c>
      <c r="F29" s="402">
        <v>2015</v>
      </c>
      <c r="G29" s="413" t="s">
        <v>531</v>
      </c>
      <c r="H29" s="519"/>
      <c r="I29" s="121"/>
      <c r="J29" s="119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408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388"/>
      <c r="AK29" s="120"/>
      <c r="AL29" s="120"/>
      <c r="AM29" s="120"/>
      <c r="AN29" s="384"/>
      <c r="AO29" s="384"/>
      <c r="AP29" s="390"/>
      <c r="AQ29" s="124">
        <f t="shared" si="0"/>
        <v>0</v>
      </c>
      <c r="AR29" s="390">
        <f t="shared" si="2"/>
        <v>0</v>
      </c>
    </row>
    <row r="30" spans="2:44" hidden="1" x14ac:dyDescent="0.25">
      <c r="B30" s="1269" t="s">
        <v>59</v>
      </c>
      <c r="C30" s="430" t="s">
        <v>13</v>
      </c>
      <c r="D30" s="253" t="s">
        <v>121</v>
      </c>
      <c r="E30" s="253" t="s">
        <v>83</v>
      </c>
      <c r="F30" s="402">
        <v>2015</v>
      </c>
      <c r="G30" s="413" t="s">
        <v>531</v>
      </c>
      <c r="H30" s="519"/>
      <c r="I30" s="120"/>
      <c r="J30" s="119"/>
      <c r="K30" s="121"/>
      <c r="L30" s="121"/>
      <c r="M30" s="121"/>
      <c r="N30" s="121"/>
      <c r="O30" s="121"/>
      <c r="P30" s="120"/>
      <c r="Q30" s="120"/>
      <c r="R30" s="120"/>
      <c r="S30" s="120"/>
      <c r="T30" s="120"/>
      <c r="U30" s="120"/>
      <c r="V30" s="120"/>
      <c r="W30" s="408"/>
      <c r="X30" s="121"/>
      <c r="Y30" s="121"/>
      <c r="Z30" s="121"/>
      <c r="AA30" s="120"/>
      <c r="AB30" s="120"/>
      <c r="AC30" s="120"/>
      <c r="AD30" s="120"/>
      <c r="AE30" s="120"/>
      <c r="AF30" s="120"/>
      <c r="AG30" s="120"/>
      <c r="AH30" s="120"/>
      <c r="AI30" s="120"/>
      <c r="AJ30" s="408"/>
      <c r="AK30" s="121"/>
      <c r="AL30" s="121"/>
      <c r="AM30" s="121"/>
      <c r="AN30" s="385"/>
      <c r="AO30" s="385"/>
      <c r="AP30" s="413"/>
      <c r="AQ30" s="124">
        <f t="shared" si="0"/>
        <v>0</v>
      </c>
      <c r="AR30" s="390">
        <f t="shared" si="2"/>
        <v>0</v>
      </c>
    </row>
    <row r="31" spans="2:44" hidden="1" x14ac:dyDescent="0.25">
      <c r="B31" s="1269" t="s">
        <v>60</v>
      </c>
      <c r="C31" s="439" t="s">
        <v>6</v>
      </c>
      <c r="D31" s="416" t="s">
        <v>157</v>
      </c>
      <c r="E31" s="416" t="s">
        <v>695</v>
      </c>
      <c r="F31" s="404">
        <v>2015</v>
      </c>
      <c r="G31" s="1170" t="s">
        <v>532</v>
      </c>
      <c r="H31" s="518"/>
      <c r="I31" s="120"/>
      <c r="J31" s="118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388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388"/>
      <c r="AK31" s="120"/>
      <c r="AL31" s="120"/>
      <c r="AM31" s="120"/>
      <c r="AN31" s="384"/>
      <c r="AO31" s="384"/>
      <c r="AP31" s="413"/>
      <c r="AQ31" s="124">
        <f t="shared" si="0"/>
        <v>0</v>
      </c>
      <c r="AR31" s="390">
        <f t="shared" si="2"/>
        <v>0</v>
      </c>
    </row>
    <row r="32" spans="2:44" hidden="1" x14ac:dyDescent="0.25">
      <c r="B32" s="1269" t="s">
        <v>61</v>
      </c>
      <c r="C32" s="430" t="s">
        <v>7</v>
      </c>
      <c r="D32" s="253" t="s">
        <v>661</v>
      </c>
      <c r="E32" s="253" t="s">
        <v>143</v>
      </c>
      <c r="F32" s="402">
        <v>2015</v>
      </c>
      <c r="G32" s="1169" t="s">
        <v>532</v>
      </c>
      <c r="H32" s="518"/>
      <c r="I32" s="120"/>
      <c r="J32" s="118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388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388"/>
      <c r="AK32" s="120"/>
      <c r="AL32" s="120"/>
      <c r="AM32" s="120"/>
      <c r="AN32" s="384"/>
      <c r="AO32" s="384"/>
      <c r="AP32" s="413"/>
      <c r="AQ32" s="124">
        <f t="shared" si="0"/>
        <v>0</v>
      </c>
      <c r="AR32" s="390">
        <f t="shared" si="2"/>
        <v>0</v>
      </c>
    </row>
    <row r="33" spans="2:44" hidden="1" x14ac:dyDescent="0.25">
      <c r="B33" s="1269" t="s">
        <v>62</v>
      </c>
      <c r="C33" s="430" t="s">
        <v>10</v>
      </c>
      <c r="D33" s="253" t="s">
        <v>739</v>
      </c>
      <c r="E33" s="253" t="s">
        <v>176</v>
      </c>
      <c r="F33" s="402">
        <v>2015</v>
      </c>
      <c r="G33" s="1169" t="s">
        <v>532</v>
      </c>
      <c r="H33" s="518"/>
      <c r="I33" s="120"/>
      <c r="J33" s="118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388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388"/>
      <c r="AK33" s="120"/>
      <c r="AL33" s="120"/>
      <c r="AM33" s="120"/>
      <c r="AN33" s="384"/>
      <c r="AO33" s="384"/>
      <c r="AP33" s="413"/>
      <c r="AQ33" s="124">
        <f t="shared" si="0"/>
        <v>0</v>
      </c>
      <c r="AR33" s="390">
        <f t="shared" si="2"/>
        <v>0</v>
      </c>
    </row>
    <row r="34" spans="2:44" hidden="1" x14ac:dyDescent="0.25">
      <c r="B34" s="1269" t="s">
        <v>63</v>
      </c>
      <c r="C34" s="439" t="s">
        <v>7</v>
      </c>
      <c r="D34" s="416" t="s">
        <v>774</v>
      </c>
      <c r="E34" s="416" t="s">
        <v>768</v>
      </c>
      <c r="F34" s="404">
        <v>2015</v>
      </c>
      <c r="G34" s="1170" t="s">
        <v>532</v>
      </c>
      <c r="H34" s="518"/>
      <c r="I34" s="120"/>
      <c r="J34" s="118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388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388"/>
      <c r="AK34" s="120"/>
      <c r="AL34" s="120"/>
      <c r="AM34" s="120"/>
      <c r="AN34" s="384"/>
      <c r="AO34" s="384"/>
      <c r="AP34" s="413"/>
      <c r="AQ34" s="124">
        <f t="shared" si="0"/>
        <v>0</v>
      </c>
      <c r="AR34" s="390">
        <f t="shared" si="2"/>
        <v>0</v>
      </c>
    </row>
    <row r="35" spans="2:44" hidden="1" x14ac:dyDescent="0.25">
      <c r="B35" s="1269" t="s">
        <v>64</v>
      </c>
      <c r="C35" s="430" t="s">
        <v>38</v>
      </c>
      <c r="D35" s="253" t="s">
        <v>613</v>
      </c>
      <c r="E35" s="253" t="s">
        <v>375</v>
      </c>
      <c r="F35" s="402">
        <v>2015</v>
      </c>
      <c r="G35" s="1169" t="s">
        <v>532</v>
      </c>
      <c r="H35" s="236"/>
      <c r="I35" s="120"/>
      <c r="J35" s="118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388"/>
      <c r="X35" s="120"/>
      <c r="Y35" s="118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388"/>
      <c r="AK35" s="120"/>
      <c r="AL35" s="120"/>
      <c r="AM35" s="120"/>
      <c r="AN35" s="384"/>
      <c r="AO35" s="384"/>
      <c r="AP35" s="413"/>
      <c r="AQ35" s="124">
        <f t="shared" si="0"/>
        <v>0</v>
      </c>
      <c r="AR35" s="390">
        <f t="shared" si="2"/>
        <v>0</v>
      </c>
    </row>
    <row r="36" spans="2:44" hidden="1" x14ac:dyDescent="0.25">
      <c r="B36" s="1269" t="s">
        <v>65</v>
      </c>
      <c r="C36" s="430" t="s">
        <v>38</v>
      </c>
      <c r="D36" s="253" t="s">
        <v>614</v>
      </c>
      <c r="E36" s="253" t="s">
        <v>615</v>
      </c>
      <c r="F36" s="402">
        <v>2015</v>
      </c>
      <c r="G36" s="1169" t="s">
        <v>532</v>
      </c>
      <c r="H36" s="518"/>
      <c r="I36" s="120"/>
      <c r="J36" s="118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388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388"/>
      <c r="AK36" s="120"/>
      <c r="AL36" s="120"/>
      <c r="AM36" s="120"/>
      <c r="AN36" s="384"/>
      <c r="AO36" s="384"/>
      <c r="AP36" s="413"/>
      <c r="AQ36" s="124">
        <f t="shared" si="0"/>
        <v>0</v>
      </c>
      <c r="AR36" s="390">
        <f t="shared" si="2"/>
        <v>0</v>
      </c>
    </row>
    <row r="37" spans="2:44" hidden="1" x14ac:dyDescent="0.25">
      <c r="B37" s="1269" t="s">
        <v>99</v>
      </c>
      <c r="C37" s="430" t="s">
        <v>762</v>
      </c>
      <c r="D37" s="253" t="s">
        <v>71</v>
      </c>
      <c r="E37" s="253" t="s">
        <v>543</v>
      </c>
      <c r="F37" s="402">
        <v>2015</v>
      </c>
      <c r="G37" s="413" t="s">
        <v>531</v>
      </c>
      <c r="H37" s="518"/>
      <c r="I37" s="120"/>
      <c r="J37" s="118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388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388"/>
      <c r="AK37" s="120"/>
      <c r="AL37" s="120"/>
      <c r="AM37" s="120"/>
      <c r="AN37" s="384"/>
      <c r="AO37" s="384"/>
      <c r="AP37" s="413"/>
      <c r="AQ37" s="124">
        <f t="shared" si="0"/>
        <v>0</v>
      </c>
      <c r="AR37" s="390">
        <f t="shared" si="2"/>
        <v>0</v>
      </c>
    </row>
    <row r="38" spans="2:44" hidden="1" x14ac:dyDescent="0.25">
      <c r="B38" s="1269" t="s">
        <v>100</v>
      </c>
      <c r="C38" s="439" t="s">
        <v>10</v>
      </c>
      <c r="D38" s="416" t="s">
        <v>806</v>
      </c>
      <c r="E38" s="416" t="s">
        <v>807</v>
      </c>
      <c r="F38" s="404">
        <v>2015</v>
      </c>
      <c r="G38" s="1170" t="s">
        <v>532</v>
      </c>
      <c r="H38" s="519"/>
      <c r="I38" s="121"/>
      <c r="J38" s="119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408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388"/>
      <c r="AK38" s="120"/>
      <c r="AL38" s="120"/>
      <c r="AM38" s="120"/>
      <c r="AN38" s="384"/>
      <c r="AO38" s="384"/>
      <c r="AP38" s="413"/>
      <c r="AQ38" s="124">
        <f t="shared" si="0"/>
        <v>0</v>
      </c>
      <c r="AR38" s="390">
        <f t="shared" si="2"/>
        <v>0</v>
      </c>
    </row>
    <row r="39" spans="2:44" hidden="1" x14ac:dyDescent="0.25">
      <c r="B39" s="1269" t="s">
        <v>101</v>
      </c>
      <c r="C39" s="439" t="s">
        <v>7</v>
      </c>
      <c r="D39" s="416" t="s">
        <v>760</v>
      </c>
      <c r="E39" s="416" t="s">
        <v>162</v>
      </c>
      <c r="F39" s="404">
        <v>2015</v>
      </c>
      <c r="G39" s="1170" t="s">
        <v>532</v>
      </c>
      <c r="H39" s="518"/>
      <c r="I39" s="120"/>
      <c r="J39" s="118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388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120"/>
      <c r="AI39" s="120"/>
      <c r="AJ39" s="388"/>
      <c r="AK39" s="120"/>
      <c r="AL39" s="120"/>
      <c r="AM39" s="120"/>
      <c r="AN39" s="384"/>
      <c r="AO39" s="384"/>
      <c r="AP39" s="413"/>
      <c r="AQ39" s="124">
        <f t="shared" si="0"/>
        <v>0</v>
      </c>
      <c r="AR39" s="390">
        <f t="shared" si="2"/>
        <v>0</v>
      </c>
    </row>
    <row r="40" spans="2:44" hidden="1" x14ac:dyDescent="0.25">
      <c r="B40" s="1269" t="s">
        <v>102</v>
      </c>
      <c r="C40" s="236"/>
      <c r="D40" s="41"/>
      <c r="E40" s="41"/>
      <c r="F40" s="384"/>
      <c r="G40" s="413"/>
      <c r="H40" s="519"/>
      <c r="I40" s="121"/>
      <c r="J40" s="119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408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388"/>
      <c r="AK40" s="120"/>
      <c r="AL40" s="120"/>
      <c r="AM40" s="120"/>
      <c r="AN40" s="384"/>
      <c r="AO40" s="384"/>
      <c r="AP40" s="413"/>
      <c r="AQ40" s="124">
        <f t="shared" si="0"/>
        <v>0</v>
      </c>
      <c r="AR40" s="390">
        <f t="shared" si="2"/>
        <v>0</v>
      </c>
    </row>
    <row r="41" spans="2:44" hidden="1" x14ac:dyDescent="0.25">
      <c r="B41" s="1269" t="s">
        <v>103</v>
      </c>
      <c r="C41" s="441"/>
      <c r="D41" s="442"/>
      <c r="E41" s="442"/>
      <c r="F41" s="443"/>
      <c r="G41" s="413"/>
      <c r="H41" s="523"/>
      <c r="I41" s="437"/>
      <c r="J41" s="438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6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6"/>
      <c r="AK41" s="437"/>
      <c r="AL41" s="437"/>
      <c r="AM41" s="437"/>
      <c r="AN41" s="443"/>
      <c r="AO41" s="443"/>
      <c r="AP41" s="493"/>
      <c r="AQ41" s="124">
        <f t="shared" si="0"/>
        <v>0</v>
      </c>
      <c r="AR41" s="390">
        <f t="shared" si="2"/>
        <v>0</v>
      </c>
    </row>
    <row r="42" spans="2:44" hidden="1" x14ac:dyDescent="0.25">
      <c r="B42" s="1269" t="s">
        <v>104</v>
      </c>
      <c r="C42" s="441"/>
      <c r="D42" s="442"/>
      <c r="E42" s="442"/>
      <c r="F42" s="443"/>
      <c r="G42" s="413"/>
      <c r="H42" s="524"/>
      <c r="I42" s="491"/>
      <c r="J42" s="492"/>
      <c r="K42" s="491"/>
      <c r="L42" s="491"/>
      <c r="M42" s="491"/>
      <c r="N42" s="491"/>
      <c r="O42" s="491"/>
      <c r="P42" s="491"/>
      <c r="Q42" s="491"/>
      <c r="R42" s="491"/>
      <c r="S42" s="491"/>
      <c r="T42" s="491"/>
      <c r="U42" s="491"/>
      <c r="V42" s="491"/>
      <c r="W42" s="473"/>
      <c r="X42" s="491"/>
      <c r="Y42" s="491"/>
      <c r="Z42" s="491"/>
      <c r="AA42" s="491"/>
      <c r="AB42" s="491"/>
      <c r="AC42" s="491"/>
      <c r="AD42" s="491"/>
      <c r="AE42" s="491"/>
      <c r="AF42" s="491"/>
      <c r="AG42" s="491"/>
      <c r="AH42" s="491"/>
      <c r="AI42" s="491"/>
      <c r="AJ42" s="436"/>
      <c r="AK42" s="437"/>
      <c r="AL42" s="437"/>
      <c r="AM42" s="437"/>
      <c r="AN42" s="443"/>
      <c r="AO42" s="443"/>
      <c r="AP42" s="493"/>
      <c r="AQ42" s="124">
        <f t="shared" si="0"/>
        <v>0</v>
      </c>
      <c r="AR42" s="390">
        <f t="shared" si="2"/>
        <v>0</v>
      </c>
    </row>
    <row r="43" spans="2:44" hidden="1" x14ac:dyDescent="0.25">
      <c r="B43" s="1269" t="s">
        <v>105</v>
      </c>
      <c r="C43" s="433"/>
      <c r="D43" s="434"/>
      <c r="E43" s="434"/>
      <c r="F43" s="435"/>
      <c r="G43" s="854"/>
      <c r="H43" s="523"/>
      <c r="I43" s="437"/>
      <c r="J43" s="438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6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6"/>
      <c r="AK43" s="437"/>
      <c r="AL43" s="437"/>
      <c r="AM43" s="437"/>
      <c r="AN43" s="443"/>
      <c r="AO43" s="443"/>
      <c r="AP43" s="493"/>
      <c r="AQ43" s="124">
        <f t="shared" si="0"/>
        <v>0</v>
      </c>
      <c r="AR43" s="390">
        <f t="shared" si="2"/>
        <v>0</v>
      </c>
    </row>
    <row r="44" spans="2:44" ht="15" hidden="1" customHeight="1" thickBot="1" x14ac:dyDescent="0.3">
      <c r="B44" s="1269" t="s">
        <v>106</v>
      </c>
      <c r="C44" s="1171"/>
      <c r="D44" s="1172"/>
      <c r="E44" s="1172"/>
      <c r="F44" s="820"/>
      <c r="G44" s="1173"/>
      <c r="H44" s="1801"/>
      <c r="I44" s="733"/>
      <c r="J44" s="1802"/>
      <c r="K44" s="733"/>
      <c r="L44" s="733"/>
      <c r="M44" s="733"/>
      <c r="N44" s="733"/>
      <c r="O44" s="733"/>
      <c r="P44" s="733"/>
      <c r="Q44" s="733"/>
      <c r="R44" s="733"/>
      <c r="S44" s="733"/>
      <c r="T44" s="733"/>
      <c r="U44" s="733"/>
      <c r="V44" s="733"/>
      <c r="W44" s="1279"/>
      <c r="X44" s="733"/>
      <c r="Y44" s="733"/>
      <c r="Z44" s="733"/>
      <c r="AA44" s="733"/>
      <c r="AB44" s="733"/>
      <c r="AC44" s="733"/>
      <c r="AD44" s="733"/>
      <c r="AE44" s="733"/>
      <c r="AF44" s="733"/>
      <c r="AG44" s="733"/>
      <c r="AH44" s="733"/>
      <c r="AI44" s="733"/>
      <c r="AJ44" s="1279"/>
      <c r="AK44" s="733"/>
      <c r="AL44" s="733"/>
      <c r="AM44" s="733"/>
      <c r="AN44" s="1280"/>
      <c r="AO44" s="1280"/>
      <c r="AP44" s="1283"/>
      <c r="AQ44" s="834">
        <f t="shared" si="0"/>
        <v>0</v>
      </c>
      <c r="AR44" s="816">
        <f t="shared" si="2"/>
        <v>0</v>
      </c>
    </row>
    <row r="45" spans="2:44" ht="15.75" thickBot="1" x14ac:dyDescent="0.3">
      <c r="B45" s="141"/>
      <c r="H45" s="1803">
        <f t="shared" ref="H45:AR45" si="3">SUM(H6:H44)</f>
        <v>407</v>
      </c>
      <c r="I45" s="1804">
        <f t="shared" si="3"/>
        <v>100</v>
      </c>
      <c r="J45" s="1804">
        <f t="shared" si="3"/>
        <v>201</v>
      </c>
      <c r="K45" s="1804">
        <f t="shared" si="3"/>
        <v>1450</v>
      </c>
      <c r="L45" s="1804">
        <f t="shared" si="3"/>
        <v>0</v>
      </c>
      <c r="M45" s="1804">
        <f t="shared" si="3"/>
        <v>0</v>
      </c>
      <c r="N45" s="1804">
        <f t="shared" si="3"/>
        <v>0</v>
      </c>
      <c r="O45" s="1804">
        <f t="shared" si="3"/>
        <v>0</v>
      </c>
      <c r="P45" s="1804">
        <f t="shared" si="3"/>
        <v>0</v>
      </c>
      <c r="Q45" s="1804">
        <f t="shared" si="3"/>
        <v>0</v>
      </c>
      <c r="R45" s="1804">
        <f t="shared" si="3"/>
        <v>0</v>
      </c>
      <c r="S45" s="1804">
        <f t="shared" si="3"/>
        <v>0</v>
      </c>
      <c r="T45" s="1804">
        <f t="shared" si="3"/>
        <v>0</v>
      </c>
      <c r="U45" s="1804">
        <f t="shared" si="3"/>
        <v>0</v>
      </c>
      <c r="V45" s="1804">
        <f t="shared" si="3"/>
        <v>0</v>
      </c>
      <c r="W45" s="1805">
        <f t="shared" si="3"/>
        <v>0</v>
      </c>
      <c r="X45" s="1804">
        <f t="shared" si="3"/>
        <v>0</v>
      </c>
      <c r="Y45" s="1804">
        <f t="shared" si="3"/>
        <v>0</v>
      </c>
      <c r="Z45" s="1804">
        <f t="shared" si="3"/>
        <v>0</v>
      </c>
      <c r="AA45" s="1804">
        <f t="shared" si="3"/>
        <v>0</v>
      </c>
      <c r="AB45" s="1804">
        <f t="shared" si="3"/>
        <v>0</v>
      </c>
      <c r="AC45" s="1804">
        <f t="shared" si="3"/>
        <v>0</v>
      </c>
      <c r="AD45" s="1804">
        <f t="shared" si="3"/>
        <v>0</v>
      </c>
      <c r="AE45" s="1804">
        <f t="shared" si="3"/>
        <v>0</v>
      </c>
      <c r="AF45" s="1804">
        <f t="shared" si="3"/>
        <v>0</v>
      </c>
      <c r="AG45" s="1804">
        <f t="shared" si="3"/>
        <v>0</v>
      </c>
      <c r="AH45" s="1804">
        <f t="shared" si="3"/>
        <v>0</v>
      </c>
      <c r="AI45" s="1804">
        <f t="shared" si="3"/>
        <v>0</v>
      </c>
      <c r="AJ45" s="1805">
        <f t="shared" si="3"/>
        <v>0</v>
      </c>
      <c r="AK45" s="1804">
        <f t="shared" si="3"/>
        <v>0</v>
      </c>
      <c r="AL45" s="1804">
        <f t="shared" si="3"/>
        <v>0</v>
      </c>
      <c r="AM45" s="1804">
        <f t="shared" si="3"/>
        <v>0</v>
      </c>
      <c r="AN45" s="1804">
        <f t="shared" si="3"/>
        <v>0</v>
      </c>
      <c r="AO45" s="1804">
        <f t="shared" si="3"/>
        <v>0</v>
      </c>
      <c r="AP45" s="1806">
        <f t="shared" si="3"/>
        <v>0</v>
      </c>
      <c r="AQ45" s="1805">
        <f t="shared" si="3"/>
        <v>2158</v>
      </c>
      <c r="AR45" s="956">
        <f t="shared" si="3"/>
        <v>26</v>
      </c>
    </row>
    <row r="46" spans="2:44" ht="30" x14ac:dyDescent="0.25">
      <c r="H46" s="1250" t="s">
        <v>883</v>
      </c>
      <c r="I46" s="874" t="s">
        <v>547</v>
      </c>
      <c r="J46" s="874" t="s">
        <v>884</v>
      </c>
      <c r="K46" s="1251" t="s">
        <v>355</v>
      </c>
      <c r="L46" s="896" t="s">
        <v>356</v>
      </c>
      <c r="M46" s="1252" t="s">
        <v>883</v>
      </c>
      <c r="N46" s="874" t="s">
        <v>547</v>
      </c>
      <c r="O46" s="1251" t="s">
        <v>355</v>
      </c>
      <c r="P46" s="896" t="s">
        <v>356</v>
      </c>
      <c r="Q46" s="936" t="s">
        <v>359</v>
      </c>
      <c r="R46" s="874" t="s">
        <v>890</v>
      </c>
      <c r="S46" s="1251" t="s">
        <v>355</v>
      </c>
      <c r="T46" s="896" t="s">
        <v>356</v>
      </c>
      <c r="U46" s="1252" t="s">
        <v>883</v>
      </c>
      <c r="V46" s="874" t="s">
        <v>547</v>
      </c>
      <c r="W46" s="1252" t="s">
        <v>883</v>
      </c>
      <c r="X46" s="874" t="s">
        <v>547</v>
      </c>
      <c r="Y46" s="936" t="s">
        <v>359</v>
      </c>
      <c r="Z46" s="876" t="s">
        <v>890</v>
      </c>
      <c r="AA46" s="731"/>
      <c r="AB46" s="1247"/>
      <c r="AC46" s="731"/>
      <c r="AD46" s="731"/>
      <c r="AE46" s="1253"/>
      <c r="AF46" s="1174"/>
      <c r="AG46" s="731"/>
      <c r="AH46" s="1254"/>
      <c r="AI46" s="1254"/>
      <c r="AJ46" s="1254"/>
      <c r="AK46" s="1254"/>
      <c r="AL46" s="1254"/>
      <c r="AM46" s="1254"/>
      <c r="AN46" s="1254"/>
      <c r="AO46" s="1254"/>
      <c r="AP46" s="1256" t="s">
        <v>808</v>
      </c>
    </row>
    <row r="47" spans="2:44" ht="75.75" customHeight="1" thickBot="1" x14ac:dyDescent="0.3">
      <c r="H47" s="1261" t="s">
        <v>882</v>
      </c>
      <c r="I47" s="963" t="s">
        <v>882</v>
      </c>
      <c r="J47" s="963" t="s">
        <v>885</v>
      </c>
      <c r="K47" s="1262" t="s">
        <v>952</v>
      </c>
      <c r="L47" s="959" t="s">
        <v>953</v>
      </c>
      <c r="M47" s="1263" t="s">
        <v>887</v>
      </c>
      <c r="N47" s="963" t="s">
        <v>887</v>
      </c>
      <c r="O47" s="1262" t="s">
        <v>888</v>
      </c>
      <c r="P47" s="959" t="s">
        <v>888</v>
      </c>
      <c r="Q47" s="960" t="s">
        <v>889</v>
      </c>
      <c r="R47" s="963" t="s">
        <v>898</v>
      </c>
      <c r="S47" s="1262" t="s">
        <v>891</v>
      </c>
      <c r="T47" s="959" t="s">
        <v>891</v>
      </c>
      <c r="U47" s="1263" t="s">
        <v>892</v>
      </c>
      <c r="V47" s="963" t="s">
        <v>892</v>
      </c>
      <c r="W47" s="1263" t="s">
        <v>893</v>
      </c>
      <c r="X47" s="963" t="s">
        <v>893</v>
      </c>
      <c r="Y47" s="960" t="s">
        <v>894</v>
      </c>
      <c r="Z47" s="1264" t="s">
        <v>895</v>
      </c>
      <c r="AA47" s="1270"/>
      <c r="AB47" s="1271"/>
      <c r="AC47" s="1270"/>
      <c r="AD47" s="1270"/>
      <c r="AE47" s="1271"/>
      <c r="AF47" s="1270"/>
      <c r="AG47" s="1270"/>
      <c r="AH47" s="1270"/>
      <c r="AI47" s="1270"/>
      <c r="AJ47" s="1270"/>
      <c r="AK47" s="1270"/>
      <c r="AL47" s="1270"/>
      <c r="AM47" s="1270"/>
      <c r="AN47" s="1270"/>
      <c r="AO47" s="1270"/>
      <c r="AP47" s="1272" t="s">
        <v>838</v>
      </c>
    </row>
    <row r="48" spans="2:44" x14ac:dyDescent="0.25">
      <c r="B48" s="3"/>
      <c r="H48" s="141"/>
      <c r="I48" s="141"/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104" spans="2:23" x14ac:dyDescent="0.25">
      <c r="B104" s="3"/>
      <c r="F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</sheetData>
  <sortState xmlns:xlrd2="http://schemas.microsoft.com/office/spreadsheetml/2017/richdata2" ref="C5:AR44">
    <sortCondition descending="1" ref="AQ5:AQ44"/>
  </sortState>
  <phoneticPr fontId="19" type="noConversion"/>
  <pageMargins left="0.23622047244094491" right="0.23622047244094491" top="0.74803149606299213" bottom="0.74803149606299213" header="0.31496062992125984" footer="0.31496062992125984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80"/>
  <sheetViews>
    <sheetView zoomScaleNormal="100" workbookViewId="0">
      <selection activeCell="A4" sqref="A4"/>
    </sheetView>
  </sheetViews>
  <sheetFormatPr defaultRowHeight="15" x14ac:dyDescent="0.25"/>
  <cols>
    <col min="1" max="1" width="5.5703125" customWidth="1"/>
    <col min="2" max="2" width="15" customWidth="1"/>
    <col min="3" max="3" width="14.28515625" customWidth="1"/>
    <col min="4" max="4" width="9.28515625" customWidth="1"/>
    <col min="5" max="5" width="6.85546875" customWidth="1"/>
    <col min="6" max="6" width="3.28515625" style="7" customWidth="1"/>
    <col min="7" max="10" width="6" style="7" customWidth="1"/>
    <col min="11" max="13" width="6" style="6" customWidth="1"/>
    <col min="14" max="16" width="6" style="7" customWidth="1"/>
    <col min="17" max="18" width="6" style="6" customWidth="1"/>
    <col min="19" max="19" width="5.85546875" style="6" customWidth="1"/>
    <col min="20" max="23" width="6" style="6" hidden="1" customWidth="1"/>
    <col min="24" max="24" width="0.42578125" style="6" customWidth="1"/>
    <col min="25" max="25" width="6.5703125" style="6" hidden="1" customWidth="1"/>
    <col min="26" max="26" width="6.140625" style="6" hidden="1" customWidth="1"/>
    <col min="27" max="30" width="5.140625" style="6" hidden="1" customWidth="1"/>
    <col min="31" max="31" width="6.5703125" style="6" hidden="1" customWidth="1"/>
    <col min="32" max="32" width="5.140625" style="6" hidden="1" customWidth="1"/>
    <col min="33" max="33" width="0.140625" style="6" customWidth="1"/>
    <col min="34" max="34" width="7.7109375" style="7" customWidth="1"/>
    <col min="35" max="35" width="5.85546875" style="7" customWidth="1"/>
    <col min="36" max="36" width="1.7109375" customWidth="1"/>
    <col min="37" max="37" width="5.140625" customWidth="1"/>
    <col min="38" max="38" width="6.7109375" customWidth="1"/>
    <col min="39" max="39" width="10.140625" customWidth="1"/>
    <col min="40" max="40" width="7.140625" style="3" customWidth="1"/>
  </cols>
  <sheetData>
    <row r="1" spans="1:40" ht="15.75" customHeight="1" x14ac:dyDescent="0.25">
      <c r="A1" s="6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6"/>
      <c r="AI1" s="6"/>
    </row>
    <row r="2" spans="1:40" ht="15.75" thickBot="1" x14ac:dyDescent="0.3">
      <c r="A2" s="2"/>
      <c r="B2" s="1"/>
      <c r="C2" s="1"/>
      <c r="D2" s="1"/>
      <c r="E2" s="1" t="s">
        <v>546</v>
      </c>
      <c r="F2" s="2"/>
      <c r="G2" s="499">
        <v>1</v>
      </c>
      <c r="H2" s="499">
        <v>2</v>
      </c>
      <c r="I2" s="499">
        <v>3</v>
      </c>
      <c r="J2" s="499">
        <v>4</v>
      </c>
      <c r="K2" s="499">
        <v>6</v>
      </c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499"/>
      <c r="X2" s="499">
        <v>34</v>
      </c>
      <c r="Y2" s="499">
        <v>35</v>
      </c>
      <c r="Z2" s="499">
        <v>36</v>
      </c>
      <c r="AA2" s="499">
        <v>37</v>
      </c>
      <c r="AB2" s="499">
        <v>38</v>
      </c>
      <c r="AC2" s="499">
        <v>39</v>
      </c>
      <c r="AD2" s="499">
        <v>40</v>
      </c>
      <c r="AE2" s="499">
        <v>41</v>
      </c>
      <c r="AF2" s="499">
        <v>42</v>
      </c>
      <c r="AG2" s="2"/>
      <c r="AH2" s="6"/>
      <c r="AI2" s="6"/>
    </row>
    <row r="3" spans="1:40" ht="42" customHeight="1" thickBot="1" x14ac:dyDescent="0.3">
      <c r="A3" s="2"/>
      <c r="B3" s="123" t="s">
        <v>167</v>
      </c>
      <c r="C3" s="526"/>
      <c r="D3" s="526"/>
      <c r="E3" s="526"/>
      <c r="F3" s="2"/>
      <c r="G3" s="1187" t="s">
        <v>883</v>
      </c>
      <c r="H3" s="1188" t="s">
        <v>547</v>
      </c>
      <c r="I3" s="1188" t="s">
        <v>884</v>
      </c>
      <c r="J3" s="1189" t="s">
        <v>359</v>
      </c>
      <c r="K3" s="1191" t="s">
        <v>356</v>
      </c>
      <c r="L3" s="1192" t="s">
        <v>883</v>
      </c>
      <c r="M3" s="1188" t="s">
        <v>547</v>
      </c>
      <c r="N3" s="1191" t="s">
        <v>356</v>
      </c>
      <c r="O3" s="1189" t="s">
        <v>359</v>
      </c>
      <c r="P3" s="1188" t="s">
        <v>890</v>
      </c>
      <c r="Q3" s="1235" t="s">
        <v>356</v>
      </c>
      <c r="R3" s="1192" t="s">
        <v>883</v>
      </c>
      <c r="S3" s="1188" t="s">
        <v>547</v>
      </c>
      <c r="T3" s="1192" t="s">
        <v>883</v>
      </c>
      <c r="U3" s="1188" t="s">
        <v>547</v>
      </c>
      <c r="V3" s="1189" t="s">
        <v>359</v>
      </c>
      <c r="W3" s="1211" t="s">
        <v>890</v>
      </c>
      <c r="X3" s="1220"/>
      <c r="Y3" s="1216"/>
      <c r="Z3" s="1219"/>
      <c r="AA3" s="1216"/>
      <c r="AB3" s="1216"/>
      <c r="AC3" s="1216"/>
      <c r="AD3" s="1216"/>
      <c r="AE3" s="1216"/>
      <c r="AF3" s="1216"/>
      <c r="AG3" s="813" t="s">
        <v>808</v>
      </c>
      <c r="AH3" s="241"/>
      <c r="AI3" s="242"/>
    </row>
    <row r="4" spans="1:40" ht="48" customHeight="1" thickBot="1" x14ac:dyDescent="0.3">
      <c r="A4" s="262" t="s">
        <v>3</v>
      </c>
      <c r="B4" s="422" t="s">
        <v>4</v>
      </c>
      <c r="C4" s="279" t="s">
        <v>41</v>
      </c>
      <c r="D4" s="279" t="s">
        <v>42</v>
      </c>
      <c r="E4" s="423" t="s">
        <v>447</v>
      </c>
      <c r="F4" s="351" t="s">
        <v>553</v>
      </c>
      <c r="G4" s="1180" t="s">
        <v>882</v>
      </c>
      <c r="H4" s="1179" t="s">
        <v>882</v>
      </c>
      <c r="I4" s="1179" t="s">
        <v>885</v>
      </c>
      <c r="J4" s="45" t="s">
        <v>886</v>
      </c>
      <c r="K4" s="238" t="s">
        <v>953</v>
      </c>
      <c r="L4" s="1184" t="s">
        <v>887</v>
      </c>
      <c r="M4" s="1179" t="s">
        <v>887</v>
      </c>
      <c r="N4" s="238" t="s">
        <v>888</v>
      </c>
      <c r="O4" s="45" t="s">
        <v>889</v>
      </c>
      <c r="P4" s="1179" t="s">
        <v>898</v>
      </c>
      <c r="Q4" s="825" t="s">
        <v>891</v>
      </c>
      <c r="R4" s="1184" t="s">
        <v>892</v>
      </c>
      <c r="S4" s="1179" t="s">
        <v>892</v>
      </c>
      <c r="T4" s="1184" t="s">
        <v>893</v>
      </c>
      <c r="U4" s="1179" t="s">
        <v>893</v>
      </c>
      <c r="V4" s="45" t="s">
        <v>894</v>
      </c>
      <c r="W4" s="1186" t="s">
        <v>895</v>
      </c>
      <c r="X4" s="1222"/>
      <c r="Y4" s="1217"/>
      <c r="Z4" s="1218"/>
      <c r="AA4" s="1217"/>
      <c r="AB4" s="1217"/>
      <c r="AC4" s="1217"/>
      <c r="AD4" s="1217"/>
      <c r="AE4" s="1217"/>
      <c r="AF4" s="1217"/>
      <c r="AG4" s="814" t="s">
        <v>838</v>
      </c>
      <c r="AH4" s="424" t="s">
        <v>19</v>
      </c>
      <c r="AI4" s="425" t="s">
        <v>395</v>
      </c>
      <c r="AN4"/>
    </row>
    <row r="5" spans="1:40" s="3" customFormat="1" ht="17.25" customHeight="1" x14ac:dyDescent="0.25">
      <c r="A5" s="1815" t="s">
        <v>32</v>
      </c>
      <c r="B5" s="1781" t="s">
        <v>14</v>
      </c>
      <c r="C5" s="1782" t="s">
        <v>122</v>
      </c>
      <c r="D5" s="1782" t="s">
        <v>76</v>
      </c>
      <c r="E5" s="1783">
        <v>2013</v>
      </c>
      <c r="F5" s="1787" t="s">
        <v>531</v>
      </c>
      <c r="G5" s="1786"/>
      <c r="H5" s="1787">
        <v>75</v>
      </c>
      <c r="I5" s="1787">
        <v>85</v>
      </c>
      <c r="J5" s="1788"/>
      <c r="K5" s="1787">
        <v>200</v>
      </c>
      <c r="L5" s="1787"/>
      <c r="M5" s="1787"/>
      <c r="N5" s="1787"/>
      <c r="O5" s="1787"/>
      <c r="P5" s="1787"/>
      <c r="Q5" s="1786"/>
      <c r="R5" s="1787"/>
      <c r="S5" s="1787"/>
      <c r="T5" s="1787"/>
      <c r="U5" s="1787"/>
      <c r="V5" s="1787"/>
      <c r="W5" s="1787"/>
      <c r="X5" s="1816"/>
      <c r="Y5" s="1795"/>
      <c r="Z5" s="1793"/>
      <c r="AA5" s="1795"/>
      <c r="AB5" s="1795"/>
      <c r="AC5" s="1795"/>
      <c r="AD5" s="1795"/>
      <c r="AE5" s="1795"/>
      <c r="AF5" s="1795"/>
      <c r="AG5" s="1779"/>
      <c r="AH5" s="1814">
        <f t="shared" ref="AH5:AH36" si="0">SUM(G5:AF5)</f>
        <v>360</v>
      </c>
      <c r="AI5" s="1817">
        <f t="shared" ref="AI5:AI36" si="1">COUNTA(G5:AF5)</f>
        <v>3</v>
      </c>
    </row>
    <row r="6" spans="1:40" s="3" customFormat="1" ht="17.25" customHeight="1" x14ac:dyDescent="0.25">
      <c r="A6" s="1818" t="s">
        <v>33</v>
      </c>
      <c r="B6" s="1781" t="s">
        <v>24</v>
      </c>
      <c r="C6" s="1782" t="s">
        <v>620</v>
      </c>
      <c r="D6" s="1782" t="s">
        <v>71</v>
      </c>
      <c r="E6" s="1783">
        <v>2013</v>
      </c>
      <c r="F6" s="1787" t="s">
        <v>532</v>
      </c>
      <c r="G6" s="1786">
        <v>100</v>
      </c>
      <c r="H6" s="1787"/>
      <c r="I6" s="1787">
        <v>28</v>
      </c>
      <c r="J6" s="1787"/>
      <c r="K6" s="1787">
        <v>105</v>
      </c>
      <c r="L6" s="1787"/>
      <c r="M6" s="1787"/>
      <c r="N6" s="1795"/>
      <c r="O6" s="1795"/>
      <c r="P6" s="1787"/>
      <c r="Q6" s="1786"/>
      <c r="R6" s="1787"/>
      <c r="S6" s="1787"/>
      <c r="T6" s="1787"/>
      <c r="U6" s="1787"/>
      <c r="V6" s="1787"/>
      <c r="W6" s="1787"/>
      <c r="X6" s="1783"/>
      <c r="Y6" s="1787"/>
      <c r="Z6" s="1786"/>
      <c r="AA6" s="1787"/>
      <c r="AB6" s="1795"/>
      <c r="AC6" s="1795"/>
      <c r="AD6" s="1795"/>
      <c r="AE6" s="1795"/>
      <c r="AF6" s="1795"/>
      <c r="AG6" s="1779"/>
      <c r="AH6" s="1814">
        <f t="shared" si="0"/>
        <v>233</v>
      </c>
      <c r="AI6" s="1817">
        <f t="shared" si="1"/>
        <v>3</v>
      </c>
    </row>
    <row r="7" spans="1:40" s="3" customFormat="1" ht="17.25" customHeight="1" x14ac:dyDescent="0.25">
      <c r="A7" s="1818" t="s">
        <v>34</v>
      </c>
      <c r="B7" s="1781" t="s">
        <v>6</v>
      </c>
      <c r="C7" s="1782" t="s">
        <v>618</v>
      </c>
      <c r="D7" s="1782" t="s">
        <v>79</v>
      </c>
      <c r="E7" s="1783">
        <v>2013</v>
      </c>
      <c r="F7" s="1787" t="s">
        <v>532</v>
      </c>
      <c r="G7" s="1786">
        <v>85</v>
      </c>
      <c r="H7" s="1787"/>
      <c r="I7" s="1787"/>
      <c r="J7" s="1787"/>
      <c r="K7" s="1787">
        <v>125</v>
      </c>
      <c r="L7" s="1787"/>
      <c r="M7" s="1787"/>
      <c r="N7" s="1787"/>
      <c r="O7" s="1787"/>
      <c r="P7" s="1787"/>
      <c r="Q7" s="1786"/>
      <c r="R7" s="1787"/>
      <c r="S7" s="1787"/>
      <c r="T7" s="1787"/>
      <c r="U7" s="1787"/>
      <c r="V7" s="1787"/>
      <c r="W7" s="1787"/>
      <c r="X7" s="1783"/>
      <c r="Y7" s="1787"/>
      <c r="Z7" s="1786"/>
      <c r="AA7" s="1787"/>
      <c r="AB7" s="1787"/>
      <c r="AC7" s="1787"/>
      <c r="AD7" s="1787"/>
      <c r="AE7" s="1787"/>
      <c r="AF7" s="1787"/>
      <c r="AG7" s="1784"/>
      <c r="AH7" s="1814">
        <f t="shared" si="0"/>
        <v>210</v>
      </c>
      <c r="AI7" s="1817">
        <f t="shared" si="1"/>
        <v>2</v>
      </c>
      <c r="AK7" s="136"/>
    </row>
    <row r="8" spans="1:40" s="3" customFormat="1" ht="17.25" customHeight="1" x14ac:dyDescent="0.25">
      <c r="A8" s="415" t="s">
        <v>35</v>
      </c>
      <c r="B8" s="236" t="s">
        <v>571</v>
      </c>
      <c r="C8" s="41" t="s">
        <v>484</v>
      </c>
      <c r="D8" s="41" t="s">
        <v>83</v>
      </c>
      <c r="E8" s="384">
        <v>2014</v>
      </c>
      <c r="F8" s="120" t="s">
        <v>531</v>
      </c>
      <c r="G8" s="388"/>
      <c r="H8" s="120"/>
      <c r="I8" s="120">
        <v>54</v>
      </c>
      <c r="J8" s="120"/>
      <c r="K8" s="120">
        <v>135</v>
      </c>
      <c r="L8" s="120"/>
      <c r="M8" s="120"/>
      <c r="N8" s="120"/>
      <c r="O8" s="120"/>
      <c r="P8" s="120"/>
      <c r="Q8" s="388"/>
      <c r="R8" s="120"/>
      <c r="S8" s="120"/>
      <c r="T8" s="120"/>
      <c r="U8" s="120"/>
      <c r="V8" s="120"/>
      <c r="W8" s="120"/>
      <c r="X8" s="384"/>
      <c r="Y8" s="120"/>
      <c r="Z8" s="388"/>
      <c r="AA8" s="120"/>
      <c r="AB8" s="120"/>
      <c r="AC8" s="120"/>
      <c r="AD8" s="120"/>
      <c r="AE8" s="120"/>
      <c r="AF8" s="120"/>
      <c r="AG8" s="413"/>
      <c r="AH8" s="124">
        <f t="shared" si="0"/>
        <v>189</v>
      </c>
      <c r="AI8" s="699">
        <f t="shared" si="1"/>
        <v>2</v>
      </c>
    </row>
    <row r="9" spans="1:40" ht="17.25" customHeight="1" x14ac:dyDescent="0.25">
      <c r="A9" s="822" t="s">
        <v>36</v>
      </c>
      <c r="B9" s="236" t="s">
        <v>24</v>
      </c>
      <c r="C9" s="41" t="s">
        <v>156</v>
      </c>
      <c r="D9" s="41" t="s">
        <v>116</v>
      </c>
      <c r="E9" s="384">
        <v>2013</v>
      </c>
      <c r="F9" s="120" t="s">
        <v>531</v>
      </c>
      <c r="G9" s="388"/>
      <c r="H9" s="120">
        <v>27</v>
      </c>
      <c r="I9" s="121"/>
      <c r="J9" s="120"/>
      <c r="K9" s="120">
        <v>150</v>
      </c>
      <c r="L9" s="120"/>
      <c r="M9" s="120"/>
      <c r="N9" s="120"/>
      <c r="O9" s="120"/>
      <c r="P9" s="120"/>
      <c r="Q9" s="388"/>
      <c r="R9" s="120"/>
      <c r="S9" s="120"/>
      <c r="T9" s="120"/>
      <c r="U9" s="120"/>
      <c r="V9" s="120"/>
      <c r="W9" s="120"/>
      <c r="X9" s="384"/>
      <c r="Y9" s="120"/>
      <c r="Z9" s="388"/>
      <c r="AA9" s="120"/>
      <c r="AB9" s="120"/>
      <c r="AC9" s="120"/>
      <c r="AD9" s="120"/>
      <c r="AE9" s="120"/>
      <c r="AF9" s="120"/>
      <c r="AG9" s="413"/>
      <c r="AH9" s="124">
        <f t="shared" si="0"/>
        <v>177</v>
      </c>
      <c r="AI9" s="699">
        <f t="shared" si="1"/>
        <v>2</v>
      </c>
      <c r="AN9"/>
    </row>
    <row r="10" spans="1:40" ht="17.25" customHeight="1" x14ac:dyDescent="0.25">
      <c r="A10" s="415" t="s">
        <v>37</v>
      </c>
      <c r="B10" s="236" t="s">
        <v>24</v>
      </c>
      <c r="C10" s="41" t="s">
        <v>581</v>
      </c>
      <c r="D10" s="41" t="s">
        <v>153</v>
      </c>
      <c r="E10" s="384">
        <v>2013</v>
      </c>
      <c r="F10" s="120" t="s">
        <v>531</v>
      </c>
      <c r="G10" s="388"/>
      <c r="H10" s="120"/>
      <c r="I10" s="120"/>
      <c r="J10" s="120"/>
      <c r="K10" s="120">
        <v>170</v>
      </c>
      <c r="L10" s="120"/>
      <c r="M10" s="120"/>
      <c r="N10" s="120"/>
      <c r="O10" s="120"/>
      <c r="P10" s="120"/>
      <c r="Q10" s="408"/>
      <c r="R10" s="121"/>
      <c r="S10" s="120"/>
      <c r="T10" s="121"/>
      <c r="U10" s="121"/>
      <c r="V10" s="120"/>
      <c r="W10" s="120"/>
      <c r="X10" s="384"/>
      <c r="Y10" s="120"/>
      <c r="Z10" s="388"/>
      <c r="AA10" s="120"/>
      <c r="AB10" s="120"/>
      <c r="AC10" s="120"/>
      <c r="AD10" s="120"/>
      <c r="AE10" s="120"/>
      <c r="AF10" s="120"/>
      <c r="AG10" s="413"/>
      <c r="AH10" s="124">
        <f t="shared" si="0"/>
        <v>170</v>
      </c>
      <c r="AI10" s="699">
        <f t="shared" si="1"/>
        <v>1</v>
      </c>
      <c r="AN10"/>
    </row>
    <row r="11" spans="1:40" ht="17.25" customHeight="1" x14ac:dyDescent="0.25">
      <c r="A11" s="415" t="s">
        <v>39</v>
      </c>
      <c r="B11" s="236" t="s">
        <v>72</v>
      </c>
      <c r="C11" s="41" t="s">
        <v>78</v>
      </c>
      <c r="D11" s="41" t="s">
        <v>79</v>
      </c>
      <c r="E11" s="384">
        <v>2013</v>
      </c>
      <c r="F11" s="120" t="s">
        <v>531</v>
      </c>
      <c r="G11" s="388"/>
      <c r="H11" s="120"/>
      <c r="I11" s="120">
        <v>125</v>
      </c>
      <c r="J11" s="120"/>
      <c r="K11" s="120"/>
      <c r="L11" s="120"/>
      <c r="M11" s="120"/>
      <c r="N11" s="120"/>
      <c r="O11" s="120"/>
      <c r="P11" s="120"/>
      <c r="Q11" s="388"/>
      <c r="R11" s="120"/>
      <c r="S11" s="120"/>
      <c r="T11" s="120"/>
      <c r="U11" s="120"/>
      <c r="V11" s="120"/>
      <c r="W11" s="120"/>
      <c r="X11" s="384"/>
      <c r="Y11" s="120"/>
      <c r="Z11" s="388"/>
      <c r="AA11" s="120"/>
      <c r="AB11" s="120"/>
      <c r="AC11" s="120"/>
      <c r="AD11" s="120"/>
      <c r="AE11" s="120"/>
      <c r="AF11" s="120"/>
      <c r="AG11" s="413"/>
      <c r="AH11" s="124">
        <f t="shared" si="0"/>
        <v>125</v>
      </c>
      <c r="AI11" s="699">
        <f t="shared" si="1"/>
        <v>1</v>
      </c>
      <c r="AK11" s="693"/>
      <c r="AN11"/>
    </row>
    <row r="12" spans="1:40" ht="17.25" customHeight="1" x14ac:dyDescent="0.25">
      <c r="A12" s="415" t="s">
        <v>40</v>
      </c>
      <c r="B12" s="1278" t="s">
        <v>922</v>
      </c>
      <c r="C12" s="1273" t="s">
        <v>923</v>
      </c>
      <c r="D12" s="1273" t="s">
        <v>98</v>
      </c>
      <c r="E12" s="1274">
        <v>2014</v>
      </c>
      <c r="F12" s="234" t="s">
        <v>532</v>
      </c>
      <c r="G12" s="388"/>
      <c r="H12" s="120"/>
      <c r="I12" s="120">
        <v>17</v>
      </c>
      <c r="J12" s="120"/>
      <c r="K12" s="120">
        <v>100</v>
      </c>
      <c r="L12" s="120"/>
      <c r="M12" s="120"/>
      <c r="N12" s="120"/>
      <c r="O12" s="120"/>
      <c r="P12" s="120"/>
      <c r="Q12" s="388"/>
      <c r="R12" s="120"/>
      <c r="S12" s="120"/>
      <c r="T12" s="120"/>
      <c r="U12" s="120"/>
      <c r="V12" s="120"/>
      <c r="W12" s="120"/>
      <c r="X12" s="384"/>
      <c r="Y12" s="120"/>
      <c r="Z12" s="388"/>
      <c r="AA12" s="120"/>
      <c r="AB12" s="120"/>
      <c r="AC12" s="120"/>
      <c r="AD12" s="120"/>
      <c r="AE12" s="120"/>
      <c r="AF12" s="120"/>
      <c r="AG12" s="413"/>
      <c r="AH12" s="124">
        <f t="shared" si="0"/>
        <v>117</v>
      </c>
      <c r="AI12" s="699">
        <f t="shared" si="1"/>
        <v>2</v>
      </c>
      <c r="AN12"/>
    </row>
    <row r="13" spans="1:40" ht="17.25" customHeight="1" x14ac:dyDescent="0.25">
      <c r="A13" s="415" t="s">
        <v>43</v>
      </c>
      <c r="B13" s="236" t="s">
        <v>94</v>
      </c>
      <c r="C13" s="41" t="s">
        <v>517</v>
      </c>
      <c r="D13" s="41" t="s">
        <v>184</v>
      </c>
      <c r="E13" s="384">
        <v>2013</v>
      </c>
      <c r="F13" s="120" t="s">
        <v>531</v>
      </c>
      <c r="G13" s="408"/>
      <c r="H13" s="121"/>
      <c r="I13" s="121"/>
      <c r="J13" s="119"/>
      <c r="K13" s="120">
        <v>115</v>
      </c>
      <c r="L13" s="121"/>
      <c r="M13" s="121"/>
      <c r="N13" s="121"/>
      <c r="O13" s="121"/>
      <c r="P13" s="121"/>
      <c r="Q13" s="408"/>
      <c r="R13" s="121"/>
      <c r="S13" s="121"/>
      <c r="T13" s="121"/>
      <c r="U13" s="121"/>
      <c r="V13" s="121"/>
      <c r="W13" s="121"/>
      <c r="X13" s="385"/>
      <c r="Y13" s="121"/>
      <c r="Z13" s="408"/>
      <c r="AA13" s="121"/>
      <c r="AB13" s="121"/>
      <c r="AC13" s="121"/>
      <c r="AD13" s="121"/>
      <c r="AE13" s="121"/>
      <c r="AF13" s="121"/>
      <c r="AG13" s="390"/>
      <c r="AH13" s="124">
        <f t="shared" si="0"/>
        <v>115</v>
      </c>
      <c r="AI13" s="699">
        <f t="shared" si="1"/>
        <v>1</v>
      </c>
      <c r="AN13"/>
    </row>
    <row r="14" spans="1:40" ht="17.25" customHeight="1" x14ac:dyDescent="0.25">
      <c r="A14" s="415" t="s">
        <v>44</v>
      </c>
      <c r="B14" s="235" t="s">
        <v>385</v>
      </c>
      <c r="C14" s="122" t="s">
        <v>371</v>
      </c>
      <c r="D14" s="122" t="s">
        <v>372</v>
      </c>
      <c r="E14" s="385">
        <v>2013</v>
      </c>
      <c r="F14" s="121" t="s">
        <v>531</v>
      </c>
      <c r="G14" s="388"/>
      <c r="H14" s="121">
        <v>29</v>
      </c>
      <c r="I14" s="121">
        <v>70</v>
      </c>
      <c r="J14" s="121"/>
      <c r="K14" s="121"/>
      <c r="L14" s="121"/>
      <c r="M14" s="121"/>
      <c r="N14" s="121"/>
      <c r="O14" s="121"/>
      <c r="P14" s="121"/>
      <c r="Q14" s="408"/>
      <c r="R14" s="121"/>
      <c r="S14" s="119"/>
      <c r="T14" s="119"/>
      <c r="U14" s="119"/>
      <c r="V14" s="119"/>
      <c r="W14" s="119"/>
      <c r="X14" s="420"/>
      <c r="Y14" s="119"/>
      <c r="Z14" s="833"/>
      <c r="AA14" s="119"/>
      <c r="AB14" s="119"/>
      <c r="AC14" s="119"/>
      <c r="AD14" s="118"/>
      <c r="AE14" s="118"/>
      <c r="AF14" s="118"/>
      <c r="AG14" s="1449"/>
      <c r="AH14" s="124">
        <f t="shared" si="0"/>
        <v>99</v>
      </c>
      <c r="AI14" s="699">
        <f t="shared" si="1"/>
        <v>2</v>
      </c>
      <c r="AN14"/>
    </row>
    <row r="15" spans="1:40" ht="17.25" customHeight="1" x14ac:dyDescent="0.25">
      <c r="A15" s="415" t="s">
        <v>45</v>
      </c>
      <c r="B15" s="433" t="s">
        <v>10</v>
      </c>
      <c r="C15" s="434" t="s">
        <v>696</v>
      </c>
      <c r="D15" s="1702" t="s">
        <v>950</v>
      </c>
      <c r="E15" s="435">
        <v>2013</v>
      </c>
      <c r="F15" s="121" t="s">
        <v>532</v>
      </c>
      <c r="G15" s="436"/>
      <c r="H15" s="491"/>
      <c r="I15" s="491"/>
      <c r="J15" s="491"/>
      <c r="K15" s="491">
        <v>95</v>
      </c>
      <c r="L15" s="491"/>
      <c r="M15" s="437"/>
      <c r="N15" s="437"/>
      <c r="O15" s="437"/>
      <c r="P15" s="437"/>
      <c r="Q15" s="436"/>
      <c r="R15" s="437"/>
      <c r="S15" s="437"/>
      <c r="T15" s="437"/>
      <c r="U15" s="437"/>
      <c r="V15" s="437"/>
      <c r="W15" s="437"/>
      <c r="X15" s="443"/>
      <c r="Y15" s="437"/>
      <c r="Z15" s="436"/>
      <c r="AA15" s="437"/>
      <c r="AB15" s="437"/>
      <c r="AC15" s="437"/>
      <c r="AD15" s="437"/>
      <c r="AE15" s="437"/>
      <c r="AF15" s="437"/>
      <c r="AG15" s="493"/>
      <c r="AH15" s="124">
        <f t="shared" si="0"/>
        <v>95</v>
      </c>
      <c r="AI15" s="699">
        <f t="shared" si="1"/>
        <v>1</v>
      </c>
      <c r="AN15"/>
    </row>
    <row r="16" spans="1:40" ht="17.25" customHeight="1" x14ac:dyDescent="0.25">
      <c r="A16" s="415" t="s">
        <v>46</v>
      </c>
      <c r="B16" s="236" t="s">
        <v>10</v>
      </c>
      <c r="C16" s="41" t="s">
        <v>947</v>
      </c>
      <c r="D16" s="41" t="s">
        <v>140</v>
      </c>
      <c r="E16" s="384">
        <v>2014</v>
      </c>
      <c r="F16" s="120" t="s">
        <v>531</v>
      </c>
      <c r="G16" s="388"/>
      <c r="H16" s="120"/>
      <c r="I16" s="120"/>
      <c r="J16" s="120"/>
      <c r="K16" s="120">
        <v>90</v>
      </c>
      <c r="L16" s="120"/>
      <c r="M16" s="120"/>
      <c r="N16" s="120"/>
      <c r="O16" s="120"/>
      <c r="P16" s="120"/>
      <c r="Q16" s="388"/>
      <c r="R16" s="120"/>
      <c r="S16" s="120"/>
      <c r="T16" s="120"/>
      <c r="U16" s="120"/>
      <c r="V16" s="120"/>
      <c r="W16" s="120"/>
      <c r="X16" s="384"/>
      <c r="Y16" s="120"/>
      <c r="Z16" s="388"/>
      <c r="AA16" s="120"/>
      <c r="AB16" s="120"/>
      <c r="AC16" s="120"/>
      <c r="AD16" s="120"/>
      <c r="AE16" s="120"/>
      <c r="AF16" s="120"/>
      <c r="AG16" s="413"/>
      <c r="AH16" s="124">
        <f t="shared" si="0"/>
        <v>90</v>
      </c>
      <c r="AI16" s="699">
        <f t="shared" si="1"/>
        <v>1</v>
      </c>
    </row>
    <row r="17" spans="1:40" ht="17.25" customHeight="1" x14ac:dyDescent="0.25">
      <c r="A17" s="415" t="s">
        <v>47</v>
      </c>
      <c r="B17" s="235" t="s">
        <v>13</v>
      </c>
      <c r="C17" s="122" t="s">
        <v>948</v>
      </c>
      <c r="D17" s="122" t="s">
        <v>949</v>
      </c>
      <c r="E17" s="385">
        <v>2014</v>
      </c>
      <c r="F17" s="1226" t="s">
        <v>532</v>
      </c>
      <c r="G17" s="388"/>
      <c r="H17" s="120"/>
      <c r="I17" s="120"/>
      <c r="J17" s="118"/>
      <c r="K17" s="121">
        <v>85</v>
      </c>
      <c r="L17" s="121"/>
      <c r="M17" s="121"/>
      <c r="N17" s="121"/>
      <c r="O17" s="121"/>
      <c r="P17" s="121"/>
      <c r="Q17" s="408"/>
      <c r="R17" s="121"/>
      <c r="S17" s="121"/>
      <c r="T17" s="121"/>
      <c r="U17" s="121"/>
      <c r="V17" s="121"/>
      <c r="W17" s="120"/>
      <c r="X17" s="384"/>
      <c r="Y17" s="120"/>
      <c r="Z17" s="388"/>
      <c r="AA17" s="120"/>
      <c r="AB17" s="120"/>
      <c r="AC17" s="120"/>
      <c r="AD17" s="120"/>
      <c r="AE17" s="120"/>
      <c r="AF17" s="120"/>
      <c r="AG17" s="413"/>
      <c r="AH17" s="124">
        <f t="shared" si="0"/>
        <v>85</v>
      </c>
      <c r="AI17" s="699">
        <f t="shared" si="1"/>
        <v>1</v>
      </c>
      <c r="AN17"/>
    </row>
    <row r="18" spans="1:40" ht="17.25" customHeight="1" x14ac:dyDescent="0.25">
      <c r="A18" s="415" t="s">
        <v>48</v>
      </c>
      <c r="B18" s="236" t="s">
        <v>476</v>
      </c>
      <c r="C18" s="41" t="s">
        <v>477</v>
      </c>
      <c r="D18" s="41" t="s">
        <v>77</v>
      </c>
      <c r="E18" s="384">
        <v>2013</v>
      </c>
      <c r="F18" s="120" t="s">
        <v>531</v>
      </c>
      <c r="G18" s="388"/>
      <c r="H18" s="120">
        <v>63</v>
      </c>
      <c r="I18" s="120"/>
      <c r="J18" s="120"/>
      <c r="K18" s="120"/>
      <c r="L18" s="120"/>
      <c r="M18" s="120"/>
      <c r="N18" s="120"/>
      <c r="O18" s="120"/>
      <c r="P18" s="120"/>
      <c r="Q18" s="388"/>
      <c r="R18" s="120"/>
      <c r="S18" s="120"/>
      <c r="T18" s="120"/>
      <c r="U18" s="120"/>
      <c r="V18" s="120"/>
      <c r="W18" s="120"/>
      <c r="X18" s="385"/>
      <c r="Y18" s="121"/>
      <c r="Z18" s="388"/>
      <c r="AA18" s="120"/>
      <c r="AB18" s="120"/>
      <c r="AC18" s="120"/>
      <c r="AD18" s="120"/>
      <c r="AE18" s="120"/>
      <c r="AF18" s="120"/>
      <c r="AG18" s="413"/>
      <c r="AH18" s="124">
        <f t="shared" si="0"/>
        <v>63</v>
      </c>
      <c r="AI18" s="699">
        <f t="shared" si="1"/>
        <v>1</v>
      </c>
      <c r="AN18"/>
    </row>
    <row r="19" spans="1:40" ht="17.25" customHeight="1" x14ac:dyDescent="0.25">
      <c r="A19" s="415" t="s">
        <v>49</v>
      </c>
      <c r="B19" s="439" t="s">
        <v>482</v>
      </c>
      <c r="C19" s="416" t="s">
        <v>483</v>
      </c>
      <c r="D19" s="416" t="s">
        <v>135</v>
      </c>
      <c r="E19" s="385">
        <v>2014</v>
      </c>
      <c r="F19" s="120" t="s">
        <v>531</v>
      </c>
      <c r="G19" s="408">
        <v>63</v>
      </c>
      <c r="H19" s="120"/>
      <c r="I19" s="120"/>
      <c r="J19" s="120"/>
      <c r="K19" s="120"/>
      <c r="L19" s="120"/>
      <c r="M19" s="120"/>
      <c r="N19" s="120"/>
      <c r="O19" s="120"/>
      <c r="P19" s="120"/>
      <c r="Q19" s="388"/>
      <c r="R19" s="120"/>
      <c r="S19" s="120"/>
      <c r="T19" s="120"/>
      <c r="U19" s="120"/>
      <c r="V19" s="120"/>
      <c r="W19" s="120"/>
      <c r="X19" s="384"/>
      <c r="Y19" s="120"/>
      <c r="Z19" s="388"/>
      <c r="AA19" s="120"/>
      <c r="AB19" s="120"/>
      <c r="AC19" s="120"/>
      <c r="AD19" s="120"/>
      <c r="AE19" s="120"/>
      <c r="AF19" s="120"/>
      <c r="AG19" s="413"/>
      <c r="AH19" s="124">
        <f t="shared" si="0"/>
        <v>63</v>
      </c>
      <c r="AI19" s="699">
        <f t="shared" si="1"/>
        <v>1</v>
      </c>
      <c r="AN19"/>
    </row>
    <row r="20" spans="1:40" ht="17.25" customHeight="1" x14ac:dyDescent="0.25">
      <c r="A20" s="415" t="s">
        <v>50</v>
      </c>
      <c r="B20" s="236" t="s">
        <v>385</v>
      </c>
      <c r="C20" s="41" t="s">
        <v>570</v>
      </c>
      <c r="D20" s="41" t="s">
        <v>153</v>
      </c>
      <c r="E20" s="384">
        <v>2014</v>
      </c>
      <c r="F20" s="120" t="s">
        <v>532</v>
      </c>
      <c r="G20" s="388">
        <v>53</v>
      </c>
      <c r="H20" s="120"/>
      <c r="I20" s="120"/>
      <c r="J20" s="120"/>
      <c r="K20" s="120"/>
      <c r="L20" s="120"/>
      <c r="M20" s="120"/>
      <c r="N20" s="120"/>
      <c r="O20" s="120"/>
      <c r="P20" s="120"/>
      <c r="Q20" s="388"/>
      <c r="R20" s="120"/>
      <c r="S20" s="120"/>
      <c r="T20" s="120"/>
      <c r="U20" s="120"/>
      <c r="V20" s="120"/>
      <c r="W20" s="120"/>
      <c r="X20" s="385"/>
      <c r="Y20" s="121"/>
      <c r="Z20" s="408"/>
      <c r="AA20" s="121"/>
      <c r="AB20" s="121"/>
      <c r="AC20" s="121"/>
      <c r="AD20" s="121"/>
      <c r="AE20" s="121"/>
      <c r="AF20" s="121"/>
      <c r="AG20" s="390"/>
      <c r="AH20" s="124">
        <f t="shared" si="0"/>
        <v>53</v>
      </c>
      <c r="AI20" s="699">
        <f t="shared" si="1"/>
        <v>1</v>
      </c>
      <c r="AN20"/>
    </row>
    <row r="21" spans="1:40" ht="17.25" customHeight="1" x14ac:dyDescent="0.25">
      <c r="A21" s="415" t="s">
        <v>51</v>
      </c>
      <c r="B21" s="1278" t="s">
        <v>472</v>
      </c>
      <c r="C21" s="1273" t="s">
        <v>901</v>
      </c>
      <c r="D21" s="1273" t="s">
        <v>74</v>
      </c>
      <c r="E21" s="386">
        <v>2013</v>
      </c>
      <c r="F21" s="234" t="s">
        <v>532</v>
      </c>
      <c r="G21" s="388">
        <v>48</v>
      </c>
      <c r="H21" s="120"/>
      <c r="I21" s="120"/>
      <c r="J21" s="120"/>
      <c r="K21" s="120"/>
      <c r="L21" s="120"/>
      <c r="M21" s="120"/>
      <c r="N21" s="120"/>
      <c r="O21" s="120"/>
      <c r="P21" s="120"/>
      <c r="Q21" s="388"/>
      <c r="R21" s="120"/>
      <c r="S21" s="120"/>
      <c r="T21" s="120"/>
      <c r="U21" s="120"/>
      <c r="V21" s="120"/>
      <c r="W21" s="120"/>
      <c r="X21" s="384"/>
      <c r="Y21" s="120"/>
      <c r="Z21" s="388"/>
      <c r="AA21" s="120"/>
      <c r="AB21" s="120"/>
      <c r="AC21" s="120"/>
      <c r="AD21" s="120"/>
      <c r="AE21" s="120"/>
      <c r="AF21" s="120"/>
      <c r="AG21" s="413"/>
      <c r="AH21" s="124">
        <f t="shared" si="0"/>
        <v>48</v>
      </c>
      <c r="AI21" s="699">
        <f t="shared" si="1"/>
        <v>1</v>
      </c>
      <c r="AN21"/>
    </row>
    <row r="22" spans="1:40" ht="17.25" customHeight="1" x14ac:dyDescent="0.25">
      <c r="A22" s="415" t="s">
        <v>52</v>
      </c>
      <c r="B22" s="1278" t="s">
        <v>657</v>
      </c>
      <c r="C22" s="1273" t="s">
        <v>909</v>
      </c>
      <c r="D22" s="1273" t="s">
        <v>910</v>
      </c>
      <c r="E22" s="386">
        <v>2014</v>
      </c>
      <c r="F22" s="234" t="s">
        <v>532</v>
      </c>
      <c r="G22" s="388">
        <v>45</v>
      </c>
      <c r="H22" s="120"/>
      <c r="I22" s="120"/>
      <c r="J22" s="120"/>
      <c r="K22" s="120"/>
      <c r="L22" s="120"/>
      <c r="M22" s="120"/>
      <c r="N22" s="120"/>
      <c r="O22" s="120"/>
      <c r="P22" s="120"/>
      <c r="Q22" s="388"/>
      <c r="R22" s="120"/>
      <c r="S22" s="120"/>
      <c r="T22" s="120"/>
      <c r="U22" s="120"/>
      <c r="V22" s="120"/>
      <c r="W22" s="120"/>
      <c r="X22" s="384"/>
      <c r="Y22" s="120"/>
      <c r="Z22" s="388"/>
      <c r="AA22" s="120"/>
      <c r="AB22" s="120"/>
      <c r="AC22" s="120"/>
      <c r="AD22" s="120"/>
      <c r="AE22" s="120"/>
      <c r="AF22" s="120"/>
      <c r="AG22" s="413"/>
      <c r="AH22" s="124">
        <f t="shared" si="0"/>
        <v>45</v>
      </c>
      <c r="AI22" s="699">
        <f t="shared" si="1"/>
        <v>1</v>
      </c>
      <c r="AN22"/>
    </row>
    <row r="23" spans="1:40" ht="17.25" customHeight="1" x14ac:dyDescent="0.25">
      <c r="A23" s="415" t="s">
        <v>53</v>
      </c>
      <c r="B23" s="236" t="s">
        <v>11</v>
      </c>
      <c r="C23" s="41" t="s">
        <v>870</v>
      </c>
      <c r="D23" s="41" t="s">
        <v>116</v>
      </c>
      <c r="E23" s="384">
        <v>2013</v>
      </c>
      <c r="F23" s="120" t="s">
        <v>531</v>
      </c>
      <c r="G23" s="388"/>
      <c r="H23" s="120"/>
      <c r="I23" s="120"/>
      <c r="J23" s="118">
        <v>36</v>
      </c>
      <c r="K23" s="120"/>
      <c r="L23" s="120"/>
      <c r="M23" s="120"/>
      <c r="N23" s="120"/>
      <c r="O23" s="120"/>
      <c r="P23" s="120"/>
      <c r="Q23" s="388"/>
      <c r="R23" s="120"/>
      <c r="S23" s="120"/>
      <c r="T23" s="120"/>
      <c r="U23" s="120"/>
      <c r="V23" s="120"/>
      <c r="W23" s="120"/>
      <c r="X23" s="384"/>
      <c r="Y23" s="120"/>
      <c r="Z23" s="388"/>
      <c r="AA23" s="120"/>
      <c r="AB23" s="120"/>
      <c r="AC23" s="120"/>
      <c r="AD23" s="120"/>
      <c r="AE23" s="120"/>
      <c r="AF23" s="120"/>
      <c r="AG23" s="413"/>
      <c r="AH23" s="124">
        <f t="shared" si="0"/>
        <v>36</v>
      </c>
      <c r="AI23" s="699">
        <f t="shared" si="1"/>
        <v>1</v>
      </c>
      <c r="AN23"/>
    </row>
    <row r="24" spans="1:40" ht="17.25" customHeight="1" x14ac:dyDescent="0.25">
      <c r="A24" s="415" t="s">
        <v>54</v>
      </c>
      <c r="B24" s="1277" t="s">
        <v>472</v>
      </c>
      <c r="C24" s="1275" t="s">
        <v>908</v>
      </c>
      <c r="D24" s="243" t="s">
        <v>907</v>
      </c>
      <c r="E24" s="418">
        <v>2014</v>
      </c>
      <c r="F24" s="244" t="s">
        <v>532</v>
      </c>
      <c r="G24" s="408">
        <v>33</v>
      </c>
      <c r="H24" s="121"/>
      <c r="I24" s="121"/>
      <c r="J24" s="121"/>
      <c r="K24" s="121"/>
      <c r="L24" s="121"/>
      <c r="M24" s="121"/>
      <c r="N24" s="121"/>
      <c r="O24" s="121"/>
      <c r="P24" s="121"/>
      <c r="Q24" s="408"/>
      <c r="R24" s="121"/>
      <c r="S24" s="121"/>
      <c r="T24" s="121"/>
      <c r="U24" s="121"/>
      <c r="V24" s="121"/>
      <c r="W24" s="121"/>
      <c r="X24" s="384"/>
      <c r="Y24" s="120"/>
      <c r="Z24" s="388"/>
      <c r="AA24" s="120"/>
      <c r="AB24" s="120"/>
      <c r="AC24" s="120"/>
      <c r="AD24" s="120"/>
      <c r="AE24" s="120"/>
      <c r="AF24" s="120"/>
      <c r="AG24" s="413"/>
      <c r="AH24" s="124">
        <f t="shared" si="0"/>
        <v>33</v>
      </c>
      <c r="AI24" s="699">
        <f t="shared" si="1"/>
        <v>1</v>
      </c>
      <c r="AN24"/>
    </row>
    <row r="25" spans="1:40" ht="17.25" customHeight="1" x14ac:dyDescent="0.25">
      <c r="A25" s="415" t="s">
        <v>55</v>
      </c>
      <c r="B25" s="1278" t="s">
        <v>14</v>
      </c>
      <c r="C25" s="1273" t="s">
        <v>906</v>
      </c>
      <c r="D25" s="1273" t="s">
        <v>130</v>
      </c>
      <c r="E25" s="386">
        <v>2014</v>
      </c>
      <c r="F25" s="234" t="s">
        <v>532</v>
      </c>
      <c r="G25" s="388">
        <v>30</v>
      </c>
      <c r="H25" s="388"/>
      <c r="I25" s="120"/>
      <c r="J25" s="120"/>
      <c r="K25" s="120"/>
      <c r="L25" s="120"/>
      <c r="M25" s="120"/>
      <c r="N25" s="120"/>
      <c r="O25" s="120"/>
      <c r="P25" s="120"/>
      <c r="Q25" s="388"/>
      <c r="R25" s="120"/>
      <c r="S25" s="120"/>
      <c r="T25" s="120"/>
      <c r="U25" s="120"/>
      <c r="V25" s="384"/>
      <c r="W25" s="384"/>
      <c r="X25" s="384"/>
      <c r="Y25" s="120"/>
      <c r="Z25" s="741"/>
      <c r="AA25" s="384"/>
      <c r="AB25" s="120"/>
      <c r="AC25" s="120"/>
      <c r="AD25" s="120"/>
      <c r="AE25" s="120"/>
      <c r="AF25" s="120"/>
      <c r="AG25" s="413"/>
      <c r="AH25" s="124">
        <f t="shared" si="0"/>
        <v>30</v>
      </c>
      <c r="AI25" s="699">
        <f t="shared" si="1"/>
        <v>1</v>
      </c>
      <c r="AN25"/>
    </row>
    <row r="26" spans="1:40" ht="17.25" customHeight="1" x14ac:dyDescent="0.25">
      <c r="A26" s="415" t="s">
        <v>56</v>
      </c>
      <c r="B26" s="236" t="s">
        <v>16</v>
      </c>
      <c r="C26" s="41" t="s">
        <v>780</v>
      </c>
      <c r="D26" s="41" t="s">
        <v>66</v>
      </c>
      <c r="E26" s="384">
        <v>2012</v>
      </c>
      <c r="F26" s="120" t="s">
        <v>532</v>
      </c>
      <c r="G26" s="388"/>
      <c r="H26" s="388">
        <v>20</v>
      </c>
      <c r="I26" s="120"/>
      <c r="J26" s="118"/>
      <c r="K26" s="120"/>
      <c r="L26" s="120"/>
      <c r="M26" s="120"/>
      <c r="N26" s="120"/>
      <c r="O26" s="120"/>
      <c r="P26" s="120"/>
      <c r="Q26" s="388"/>
      <c r="R26" s="120"/>
      <c r="S26" s="120"/>
      <c r="T26" s="120"/>
      <c r="U26" s="120"/>
      <c r="V26" s="384"/>
      <c r="W26" s="384"/>
      <c r="X26" s="384"/>
      <c r="Y26" s="120"/>
      <c r="Z26" s="741"/>
      <c r="AA26" s="384"/>
      <c r="AB26" s="120"/>
      <c r="AC26" s="120"/>
      <c r="AD26" s="120"/>
      <c r="AE26" s="120"/>
      <c r="AF26" s="120"/>
      <c r="AG26" s="413"/>
      <c r="AH26" s="124">
        <f t="shared" si="0"/>
        <v>20</v>
      </c>
      <c r="AI26" s="699">
        <f t="shared" si="1"/>
        <v>1</v>
      </c>
      <c r="AK26" s="693"/>
      <c r="AN26"/>
    </row>
    <row r="27" spans="1:40" ht="0.75" customHeight="1" x14ac:dyDescent="0.25">
      <c r="A27" s="415" t="s">
        <v>57</v>
      </c>
      <c r="B27" s="236" t="s">
        <v>7</v>
      </c>
      <c r="C27" s="41" t="s">
        <v>75</v>
      </c>
      <c r="D27" s="41" t="s">
        <v>76</v>
      </c>
      <c r="E27" s="384">
        <v>2013</v>
      </c>
      <c r="F27" s="120" t="s">
        <v>531</v>
      </c>
      <c r="G27" s="388"/>
      <c r="H27" s="388"/>
      <c r="I27" s="120"/>
      <c r="J27" s="120"/>
      <c r="K27" s="120"/>
      <c r="L27" s="120"/>
      <c r="M27" s="120"/>
      <c r="N27" s="120"/>
      <c r="O27" s="120"/>
      <c r="P27" s="120"/>
      <c r="Q27" s="388"/>
      <c r="R27" s="120"/>
      <c r="S27" s="120"/>
      <c r="T27" s="120"/>
      <c r="U27" s="120"/>
      <c r="V27" s="384"/>
      <c r="W27" s="384"/>
      <c r="X27" s="384"/>
      <c r="Y27" s="120"/>
      <c r="Z27" s="741"/>
      <c r="AA27" s="384"/>
      <c r="AB27" s="120"/>
      <c r="AC27" s="120"/>
      <c r="AD27" s="120"/>
      <c r="AE27" s="120"/>
      <c r="AF27" s="120"/>
      <c r="AG27" s="413"/>
      <c r="AH27" s="124">
        <f t="shared" si="0"/>
        <v>0</v>
      </c>
      <c r="AI27" s="699">
        <f t="shared" si="1"/>
        <v>0</v>
      </c>
      <c r="AN27"/>
    </row>
    <row r="28" spans="1:40" ht="17.25" hidden="1" customHeight="1" x14ac:dyDescent="0.25">
      <c r="A28" s="415" t="s">
        <v>58</v>
      </c>
      <c r="B28" s="236" t="s">
        <v>11</v>
      </c>
      <c r="C28" s="41" t="s">
        <v>533</v>
      </c>
      <c r="D28" s="41" t="s">
        <v>76</v>
      </c>
      <c r="E28" s="384">
        <v>2013</v>
      </c>
      <c r="F28" s="120" t="s">
        <v>531</v>
      </c>
      <c r="G28" s="388"/>
      <c r="H28" s="388"/>
      <c r="I28" s="120"/>
      <c r="J28" s="120"/>
      <c r="K28" s="120"/>
      <c r="L28" s="120"/>
      <c r="M28" s="120"/>
      <c r="N28" s="120"/>
      <c r="O28" s="120"/>
      <c r="P28" s="120"/>
      <c r="Q28" s="388"/>
      <c r="R28" s="120"/>
      <c r="S28" s="120"/>
      <c r="T28" s="120"/>
      <c r="U28" s="120"/>
      <c r="V28" s="384"/>
      <c r="W28" s="384"/>
      <c r="X28" s="384"/>
      <c r="Y28" s="120"/>
      <c r="Z28" s="741"/>
      <c r="AA28" s="384"/>
      <c r="AB28" s="120"/>
      <c r="AC28" s="120"/>
      <c r="AD28" s="120"/>
      <c r="AE28" s="120"/>
      <c r="AF28" s="120"/>
      <c r="AG28" s="413"/>
      <c r="AH28" s="124">
        <f t="shared" si="0"/>
        <v>0</v>
      </c>
      <c r="AI28" s="699">
        <f t="shared" si="1"/>
        <v>0</v>
      </c>
      <c r="AN28"/>
    </row>
    <row r="29" spans="1:40" ht="17.25" hidden="1" customHeight="1" x14ac:dyDescent="0.25">
      <c r="A29" s="415" t="s">
        <v>59</v>
      </c>
      <c r="B29" s="439" t="s">
        <v>472</v>
      </c>
      <c r="C29" s="416" t="s">
        <v>534</v>
      </c>
      <c r="D29" s="416" t="s">
        <v>70</v>
      </c>
      <c r="E29" s="404">
        <v>2013</v>
      </c>
      <c r="F29" s="121" t="s">
        <v>531</v>
      </c>
      <c r="G29" s="408"/>
      <c r="H29" s="408"/>
      <c r="I29" s="121"/>
      <c r="J29" s="119"/>
      <c r="K29" s="121"/>
      <c r="L29" s="121"/>
      <c r="M29" s="121"/>
      <c r="N29" s="121"/>
      <c r="O29" s="121"/>
      <c r="P29" s="121"/>
      <c r="Q29" s="408"/>
      <c r="R29" s="121"/>
      <c r="S29" s="121"/>
      <c r="T29" s="121"/>
      <c r="U29" s="121"/>
      <c r="V29" s="385"/>
      <c r="W29" s="385"/>
      <c r="X29" s="385"/>
      <c r="Y29" s="121"/>
      <c r="Z29" s="124"/>
      <c r="AA29" s="385"/>
      <c r="AB29" s="121"/>
      <c r="AC29" s="121"/>
      <c r="AD29" s="121"/>
      <c r="AE29" s="121"/>
      <c r="AF29" s="121"/>
      <c r="AG29" s="390"/>
      <c r="AH29" s="124">
        <f t="shared" si="0"/>
        <v>0</v>
      </c>
      <c r="AI29" s="699">
        <f t="shared" si="1"/>
        <v>0</v>
      </c>
      <c r="AN29"/>
    </row>
    <row r="30" spans="1:40" ht="17.25" hidden="1" customHeight="1" x14ac:dyDescent="0.25">
      <c r="A30" s="415" t="s">
        <v>60</v>
      </c>
      <c r="B30" s="439" t="s">
        <v>472</v>
      </c>
      <c r="C30" s="416" t="s">
        <v>480</v>
      </c>
      <c r="D30" s="416" t="s">
        <v>128</v>
      </c>
      <c r="E30" s="404">
        <v>2013</v>
      </c>
      <c r="F30" s="121" t="s">
        <v>531</v>
      </c>
      <c r="G30" s="408"/>
      <c r="H30" s="408"/>
      <c r="I30" s="121"/>
      <c r="J30" s="121"/>
      <c r="K30" s="121"/>
      <c r="L30" s="121"/>
      <c r="M30" s="121"/>
      <c r="N30" s="121"/>
      <c r="O30" s="121"/>
      <c r="P30" s="121"/>
      <c r="Q30" s="388"/>
      <c r="R30" s="120"/>
      <c r="S30" s="120"/>
      <c r="T30" s="120"/>
      <c r="U30" s="121"/>
      <c r="V30" s="385"/>
      <c r="W30" s="385"/>
      <c r="X30" s="385"/>
      <c r="Y30" s="121"/>
      <c r="Z30" s="124"/>
      <c r="AA30" s="385"/>
      <c r="AB30" s="121"/>
      <c r="AC30" s="121"/>
      <c r="AD30" s="121"/>
      <c r="AE30" s="121"/>
      <c r="AF30" s="121"/>
      <c r="AG30" s="413"/>
      <c r="AH30" s="124">
        <f t="shared" si="0"/>
        <v>0</v>
      </c>
      <c r="AI30" s="699">
        <f t="shared" si="1"/>
        <v>0</v>
      </c>
      <c r="AN30"/>
    </row>
    <row r="31" spans="1:40" ht="17.25" hidden="1" customHeight="1" x14ac:dyDescent="0.25">
      <c r="A31" s="415" t="s">
        <v>61</v>
      </c>
      <c r="B31" s="430" t="s">
        <v>133</v>
      </c>
      <c r="C31" s="253" t="s">
        <v>572</v>
      </c>
      <c r="D31" s="253" t="s">
        <v>184</v>
      </c>
      <c r="E31" s="402">
        <v>2013</v>
      </c>
      <c r="F31" s="120" t="s">
        <v>532</v>
      </c>
      <c r="G31" s="388"/>
      <c r="H31" s="408"/>
      <c r="I31" s="121"/>
      <c r="J31" s="121"/>
      <c r="K31" s="121"/>
      <c r="L31" s="121"/>
      <c r="M31" s="121"/>
      <c r="N31" s="121"/>
      <c r="O31" s="121"/>
      <c r="P31" s="121"/>
      <c r="Q31" s="408"/>
      <c r="R31" s="121"/>
      <c r="S31" s="121"/>
      <c r="T31" s="121"/>
      <c r="U31" s="121"/>
      <c r="V31" s="385"/>
      <c r="W31" s="385"/>
      <c r="X31" s="385"/>
      <c r="Y31" s="121"/>
      <c r="Z31" s="124"/>
      <c r="AA31" s="385"/>
      <c r="AB31" s="121"/>
      <c r="AC31" s="121"/>
      <c r="AD31" s="121"/>
      <c r="AE31" s="121"/>
      <c r="AF31" s="121"/>
      <c r="AG31" s="390"/>
      <c r="AH31" s="124">
        <f t="shared" si="0"/>
        <v>0</v>
      </c>
      <c r="AI31" s="699">
        <f t="shared" si="1"/>
        <v>0</v>
      </c>
      <c r="AN31"/>
    </row>
    <row r="32" spans="1:40" ht="17.25" hidden="1" customHeight="1" x14ac:dyDescent="0.25">
      <c r="A32" s="415" t="s">
        <v>62</v>
      </c>
      <c r="B32" s="439" t="s">
        <v>491</v>
      </c>
      <c r="C32" s="416" t="s">
        <v>500</v>
      </c>
      <c r="D32" s="416" t="s">
        <v>494</v>
      </c>
      <c r="E32" s="404">
        <v>2013</v>
      </c>
      <c r="F32" s="121" t="s">
        <v>531</v>
      </c>
      <c r="G32" s="388"/>
      <c r="H32" s="388"/>
      <c r="I32" s="120"/>
      <c r="J32" s="120"/>
      <c r="K32" s="120"/>
      <c r="L32" s="120"/>
      <c r="M32" s="234"/>
      <c r="N32" s="120"/>
      <c r="O32" s="120"/>
      <c r="P32" s="120"/>
      <c r="Q32" s="388"/>
      <c r="R32" s="120"/>
      <c r="S32" s="120"/>
      <c r="T32" s="120"/>
      <c r="U32" s="120"/>
      <c r="V32" s="384"/>
      <c r="W32" s="384"/>
      <c r="X32" s="384"/>
      <c r="Y32" s="120"/>
      <c r="Z32" s="741"/>
      <c r="AA32" s="384"/>
      <c r="AB32" s="120"/>
      <c r="AC32" s="120"/>
      <c r="AD32" s="120"/>
      <c r="AE32" s="120"/>
      <c r="AF32" s="120"/>
      <c r="AG32" s="413"/>
      <c r="AH32" s="124">
        <f t="shared" si="0"/>
        <v>0</v>
      </c>
      <c r="AI32" s="699">
        <f t="shared" si="1"/>
        <v>0</v>
      </c>
      <c r="AK32" s="693"/>
      <c r="AN32"/>
    </row>
    <row r="33" spans="1:40" ht="17.25" hidden="1" customHeight="1" x14ac:dyDescent="0.25">
      <c r="A33" s="415" t="s">
        <v>63</v>
      </c>
      <c r="B33" s="236" t="s">
        <v>24</v>
      </c>
      <c r="C33" s="41" t="s">
        <v>580</v>
      </c>
      <c r="D33" s="41" t="s">
        <v>578</v>
      </c>
      <c r="E33" s="384">
        <v>2013</v>
      </c>
      <c r="F33" s="120" t="s">
        <v>532</v>
      </c>
      <c r="G33" s="388"/>
      <c r="H33" s="120"/>
      <c r="I33" s="120"/>
      <c r="J33" s="120"/>
      <c r="K33" s="120"/>
      <c r="L33" s="120"/>
      <c r="M33" s="120"/>
      <c r="N33" s="120"/>
      <c r="O33" s="120"/>
      <c r="P33" s="120"/>
      <c r="Q33" s="388"/>
      <c r="R33" s="120"/>
      <c r="S33" s="120"/>
      <c r="T33" s="120"/>
      <c r="U33" s="120"/>
      <c r="V33" s="120"/>
      <c r="W33" s="120"/>
      <c r="X33" s="384"/>
      <c r="Y33" s="120"/>
      <c r="Z33" s="388"/>
      <c r="AA33" s="120"/>
      <c r="AB33" s="120"/>
      <c r="AC33" s="120"/>
      <c r="AD33" s="120"/>
      <c r="AE33" s="120"/>
      <c r="AF33" s="120"/>
      <c r="AG33" s="413"/>
      <c r="AH33" s="124">
        <f t="shared" si="0"/>
        <v>0</v>
      </c>
      <c r="AI33" s="699">
        <f t="shared" si="1"/>
        <v>0</v>
      </c>
      <c r="AN33"/>
    </row>
    <row r="34" spans="1:40" ht="17.25" hidden="1" customHeight="1" x14ac:dyDescent="0.25">
      <c r="A34" s="415" t="s">
        <v>64</v>
      </c>
      <c r="B34" s="433" t="s">
        <v>133</v>
      </c>
      <c r="C34" s="434" t="s">
        <v>664</v>
      </c>
      <c r="D34" s="434" t="s">
        <v>171</v>
      </c>
      <c r="E34" s="435">
        <v>2013</v>
      </c>
      <c r="F34" s="120" t="s">
        <v>532</v>
      </c>
      <c r="G34" s="388"/>
      <c r="H34" s="120"/>
      <c r="I34" s="120"/>
      <c r="J34" s="120"/>
      <c r="K34" s="120"/>
      <c r="L34" s="120"/>
      <c r="M34" s="120"/>
      <c r="N34" s="120"/>
      <c r="O34" s="120"/>
      <c r="P34" s="120"/>
      <c r="Q34" s="388"/>
      <c r="R34" s="120"/>
      <c r="S34" s="120"/>
      <c r="T34" s="120"/>
      <c r="U34" s="120"/>
      <c r="V34" s="120"/>
      <c r="W34" s="120"/>
      <c r="X34" s="384"/>
      <c r="Y34" s="120"/>
      <c r="Z34" s="388"/>
      <c r="AA34" s="120"/>
      <c r="AB34" s="120"/>
      <c r="AC34" s="120"/>
      <c r="AD34" s="120"/>
      <c r="AE34" s="120"/>
      <c r="AF34" s="120"/>
      <c r="AG34" s="413"/>
      <c r="AH34" s="124">
        <f t="shared" si="0"/>
        <v>0</v>
      </c>
      <c r="AI34" s="699">
        <f t="shared" si="1"/>
        <v>0</v>
      </c>
      <c r="AN34"/>
    </row>
    <row r="35" spans="1:40" ht="17.25" hidden="1" customHeight="1" x14ac:dyDescent="0.25">
      <c r="A35" s="415" t="s">
        <v>65</v>
      </c>
      <c r="B35" s="441" t="s">
        <v>133</v>
      </c>
      <c r="C35" s="442" t="s">
        <v>80</v>
      </c>
      <c r="D35" s="442" t="s">
        <v>84</v>
      </c>
      <c r="E35" s="443">
        <v>2013</v>
      </c>
      <c r="F35" s="120" t="s">
        <v>532</v>
      </c>
      <c r="G35" s="388"/>
      <c r="H35" s="120"/>
      <c r="I35" s="120"/>
      <c r="J35" s="118"/>
      <c r="K35" s="120"/>
      <c r="L35" s="120"/>
      <c r="M35" s="120"/>
      <c r="N35" s="120"/>
      <c r="O35" s="120"/>
      <c r="P35" s="120"/>
      <c r="Q35" s="388"/>
      <c r="R35" s="120"/>
      <c r="S35" s="120"/>
      <c r="T35" s="120"/>
      <c r="U35" s="120"/>
      <c r="V35" s="120"/>
      <c r="W35" s="120"/>
      <c r="X35" s="384"/>
      <c r="Y35" s="120"/>
      <c r="Z35" s="388"/>
      <c r="AA35" s="120"/>
      <c r="AB35" s="120"/>
      <c r="AC35" s="120"/>
      <c r="AD35" s="120"/>
      <c r="AE35" s="120"/>
      <c r="AF35" s="120"/>
      <c r="AG35" s="413"/>
      <c r="AH35" s="124">
        <f t="shared" si="0"/>
        <v>0</v>
      </c>
      <c r="AI35" s="699">
        <f t="shared" si="1"/>
        <v>0</v>
      </c>
      <c r="AN35"/>
    </row>
    <row r="36" spans="1:40" ht="17.25" hidden="1" customHeight="1" x14ac:dyDescent="0.25">
      <c r="A36" s="415" t="s">
        <v>99</v>
      </c>
      <c r="B36" s="441" t="s">
        <v>133</v>
      </c>
      <c r="C36" s="442" t="s">
        <v>573</v>
      </c>
      <c r="D36" s="442" t="s">
        <v>82</v>
      </c>
      <c r="E36" s="443">
        <v>2013</v>
      </c>
      <c r="F36" s="120" t="s">
        <v>532</v>
      </c>
      <c r="G36" s="388"/>
      <c r="H36" s="120"/>
      <c r="I36" s="120"/>
      <c r="J36" s="120"/>
      <c r="K36" s="120"/>
      <c r="L36" s="120"/>
      <c r="M36" s="120"/>
      <c r="N36" s="120"/>
      <c r="O36" s="141"/>
      <c r="P36" s="120"/>
      <c r="Q36" s="388"/>
      <c r="R36" s="120"/>
      <c r="S36" s="120"/>
      <c r="T36" s="120"/>
      <c r="U36" s="120"/>
      <c r="V36" s="120"/>
      <c r="W36" s="120"/>
      <c r="X36" s="384"/>
      <c r="Y36" s="120"/>
      <c r="Z36" s="388"/>
      <c r="AA36" s="120"/>
      <c r="AB36" s="120"/>
      <c r="AC36" s="120"/>
      <c r="AD36" s="120"/>
      <c r="AE36" s="120"/>
      <c r="AF36" s="120"/>
      <c r="AG36" s="413"/>
      <c r="AH36" s="124">
        <f t="shared" si="0"/>
        <v>0</v>
      </c>
      <c r="AI36" s="699">
        <f t="shared" si="1"/>
        <v>0</v>
      </c>
      <c r="AN36"/>
    </row>
    <row r="37" spans="1:40" ht="17.25" hidden="1" customHeight="1" x14ac:dyDescent="0.25">
      <c r="A37" s="415" t="s">
        <v>100</v>
      </c>
      <c r="B37" s="433" t="s">
        <v>13</v>
      </c>
      <c r="C37" s="434" t="s">
        <v>537</v>
      </c>
      <c r="D37" s="434" t="s">
        <v>128</v>
      </c>
      <c r="E37" s="435">
        <v>2013</v>
      </c>
      <c r="F37" s="121" t="s">
        <v>531</v>
      </c>
      <c r="G37" s="388"/>
      <c r="H37" s="120"/>
      <c r="I37" s="120"/>
      <c r="J37" s="120"/>
      <c r="K37" s="120"/>
      <c r="L37" s="120"/>
      <c r="M37" s="120"/>
      <c r="N37" s="120"/>
      <c r="O37" s="120"/>
      <c r="P37" s="120"/>
      <c r="Q37" s="388"/>
      <c r="R37" s="120"/>
      <c r="S37" s="120"/>
      <c r="T37" s="120"/>
      <c r="U37" s="120"/>
      <c r="V37" s="120"/>
      <c r="W37" s="120"/>
      <c r="X37" s="384"/>
      <c r="Y37" s="120"/>
      <c r="Z37" s="388"/>
      <c r="AA37" s="120"/>
      <c r="AB37" s="120"/>
      <c r="AC37" s="120"/>
      <c r="AD37" s="120"/>
      <c r="AE37" s="120"/>
      <c r="AF37" s="120"/>
      <c r="AG37" s="413"/>
      <c r="AH37" s="124">
        <f t="shared" ref="AH37:AH56" si="2">SUM(G37:AF37)</f>
        <v>0</v>
      </c>
      <c r="AI37" s="699">
        <f t="shared" ref="AI37:AI56" si="3">COUNTA(G37:AF37)</f>
        <v>0</v>
      </c>
      <c r="AN37"/>
    </row>
    <row r="38" spans="1:40" ht="17.25" hidden="1" customHeight="1" x14ac:dyDescent="0.25">
      <c r="A38" s="415" t="s">
        <v>101</v>
      </c>
      <c r="B38" s="441" t="s">
        <v>133</v>
      </c>
      <c r="C38" s="442" t="s">
        <v>573</v>
      </c>
      <c r="D38" s="442" t="s">
        <v>74</v>
      </c>
      <c r="E38" s="443">
        <v>2013</v>
      </c>
      <c r="F38" s="120" t="s">
        <v>532</v>
      </c>
      <c r="G38" s="436"/>
      <c r="H38" s="437"/>
      <c r="I38" s="437"/>
      <c r="J38" s="437"/>
      <c r="K38" s="437"/>
      <c r="L38" s="437"/>
      <c r="M38" s="437"/>
      <c r="N38" s="437"/>
      <c r="O38" s="437"/>
      <c r="P38" s="437"/>
      <c r="Q38" s="436"/>
      <c r="R38" s="437"/>
      <c r="S38" s="437"/>
      <c r="T38" s="437"/>
      <c r="U38" s="437"/>
      <c r="V38" s="437"/>
      <c r="W38" s="437"/>
      <c r="X38" s="443"/>
      <c r="Y38" s="437"/>
      <c r="Z38" s="436"/>
      <c r="AA38" s="437"/>
      <c r="AB38" s="437"/>
      <c r="AC38" s="437"/>
      <c r="AD38" s="437"/>
      <c r="AE38" s="437"/>
      <c r="AF38" s="437"/>
      <c r="AG38" s="493"/>
      <c r="AH38" s="124">
        <f t="shared" si="2"/>
        <v>0</v>
      </c>
      <c r="AI38" s="699">
        <f t="shared" si="3"/>
        <v>0</v>
      </c>
      <c r="AN38"/>
    </row>
    <row r="39" spans="1:40" ht="17.25" hidden="1" customHeight="1" x14ac:dyDescent="0.25">
      <c r="A39" s="415" t="s">
        <v>102</v>
      </c>
      <c r="B39" s="441" t="s">
        <v>13</v>
      </c>
      <c r="C39" s="442" t="s">
        <v>180</v>
      </c>
      <c r="D39" s="442" t="s">
        <v>82</v>
      </c>
      <c r="E39" s="443">
        <v>2013</v>
      </c>
      <c r="F39" s="120" t="s">
        <v>531</v>
      </c>
      <c r="G39" s="388"/>
      <c r="H39" s="407"/>
      <c r="I39" s="407"/>
      <c r="J39" s="421"/>
      <c r="K39" s="407"/>
      <c r="L39" s="407"/>
      <c r="M39" s="407"/>
      <c r="N39" s="407"/>
      <c r="O39" s="407"/>
      <c r="P39" s="407"/>
      <c r="Q39" s="522"/>
      <c r="R39" s="407"/>
      <c r="S39" s="407"/>
      <c r="T39" s="407"/>
      <c r="U39" s="407"/>
      <c r="V39" s="407"/>
      <c r="W39" s="407"/>
      <c r="X39" s="402"/>
      <c r="Y39" s="407"/>
      <c r="Z39" s="522"/>
      <c r="AA39" s="407"/>
      <c r="AB39" s="407"/>
      <c r="AC39" s="407"/>
      <c r="AD39" s="407"/>
      <c r="AE39" s="407"/>
      <c r="AF39" s="407"/>
      <c r="AG39" s="815"/>
      <c r="AH39" s="124">
        <f t="shared" si="2"/>
        <v>0</v>
      </c>
      <c r="AI39" s="699">
        <f t="shared" si="3"/>
        <v>0</v>
      </c>
      <c r="AK39" s="693"/>
      <c r="AN39"/>
    </row>
    <row r="40" spans="1:40" ht="15.75" hidden="1" x14ac:dyDescent="0.25">
      <c r="A40" s="415" t="s">
        <v>103</v>
      </c>
      <c r="B40" s="441" t="s">
        <v>571</v>
      </c>
      <c r="C40" s="442" t="s">
        <v>485</v>
      </c>
      <c r="D40" s="442" t="s">
        <v>486</v>
      </c>
      <c r="E40" s="443">
        <v>2014</v>
      </c>
      <c r="F40" s="120" t="s">
        <v>531</v>
      </c>
      <c r="G40" s="388"/>
      <c r="H40" s="120"/>
      <c r="I40" s="120"/>
      <c r="J40" s="118"/>
      <c r="K40" s="120"/>
      <c r="L40" s="120"/>
      <c r="M40" s="120"/>
      <c r="N40" s="120"/>
      <c r="O40" s="120"/>
      <c r="P40" s="120"/>
      <c r="Q40" s="388"/>
      <c r="R40" s="120"/>
      <c r="S40" s="120"/>
      <c r="T40" s="120"/>
      <c r="U40" s="120"/>
      <c r="V40" s="120"/>
      <c r="W40" s="120"/>
      <c r="X40" s="384"/>
      <c r="Y40" s="120"/>
      <c r="Z40" s="388"/>
      <c r="AA40" s="120"/>
      <c r="AB40" s="120"/>
      <c r="AC40" s="120"/>
      <c r="AD40" s="120"/>
      <c r="AE40" s="120"/>
      <c r="AF40" s="120"/>
      <c r="AG40" s="413"/>
      <c r="AH40" s="124">
        <f t="shared" si="2"/>
        <v>0</v>
      </c>
      <c r="AI40" s="699">
        <f t="shared" si="3"/>
        <v>0</v>
      </c>
      <c r="AN40"/>
    </row>
    <row r="41" spans="1:40" ht="15.75" hidden="1" x14ac:dyDescent="0.25">
      <c r="A41" s="415" t="s">
        <v>104</v>
      </c>
      <c r="B41" s="441" t="s">
        <v>13</v>
      </c>
      <c r="C41" s="442" t="s">
        <v>180</v>
      </c>
      <c r="D41" s="442" t="s">
        <v>181</v>
      </c>
      <c r="E41" s="443">
        <v>2014</v>
      </c>
      <c r="F41" s="120" t="s">
        <v>531</v>
      </c>
      <c r="G41" s="436"/>
      <c r="H41" s="1448"/>
      <c r="I41" s="1448"/>
      <c r="J41" s="1448"/>
      <c r="K41" s="1448"/>
      <c r="L41" s="1448"/>
      <c r="M41" s="1448"/>
      <c r="N41" s="733"/>
      <c r="O41" s="733"/>
      <c r="P41" s="1448"/>
      <c r="Q41" s="1279"/>
      <c r="R41" s="733"/>
      <c r="S41" s="733"/>
      <c r="T41" s="733"/>
      <c r="U41" s="733"/>
      <c r="V41" s="733"/>
      <c r="W41" s="733"/>
      <c r="X41" s="1280"/>
      <c r="Y41" s="733"/>
      <c r="Z41" s="1279"/>
      <c r="AA41" s="733"/>
      <c r="AB41" s="733"/>
      <c r="AC41" s="733"/>
      <c r="AD41" s="733"/>
      <c r="AE41" s="733"/>
      <c r="AF41" s="733"/>
      <c r="AG41" s="1283"/>
      <c r="AH41" s="124">
        <f t="shared" si="2"/>
        <v>0</v>
      </c>
      <c r="AI41" s="699">
        <f t="shared" si="3"/>
        <v>0</v>
      </c>
      <c r="AN41"/>
    </row>
    <row r="42" spans="1:40" ht="15.75" hidden="1" x14ac:dyDescent="0.25">
      <c r="A42" s="415" t="s">
        <v>105</v>
      </c>
      <c r="B42" s="441" t="s">
        <v>6</v>
      </c>
      <c r="C42" s="442" t="s">
        <v>544</v>
      </c>
      <c r="D42" s="442" t="s">
        <v>463</v>
      </c>
      <c r="E42" s="443">
        <v>2014</v>
      </c>
      <c r="F42" s="1225" t="s">
        <v>532</v>
      </c>
      <c r="G42" s="388"/>
      <c r="H42" s="407"/>
      <c r="I42" s="407"/>
      <c r="J42" s="407"/>
      <c r="K42" s="407"/>
      <c r="L42" s="407"/>
      <c r="M42" s="407"/>
      <c r="N42" s="407"/>
      <c r="O42" s="407"/>
      <c r="P42" s="407"/>
      <c r="Q42" s="522"/>
      <c r="R42" s="407"/>
      <c r="S42" s="407"/>
      <c r="T42" s="407"/>
      <c r="U42" s="407"/>
      <c r="V42" s="407"/>
      <c r="W42" s="407"/>
      <c r="X42" s="402"/>
      <c r="Y42" s="407"/>
      <c r="Z42" s="522"/>
      <c r="AA42" s="407"/>
      <c r="AB42" s="407"/>
      <c r="AC42" s="407"/>
      <c r="AD42" s="407"/>
      <c r="AE42" s="407"/>
      <c r="AF42" s="407"/>
      <c r="AG42" s="815"/>
      <c r="AH42" s="124">
        <f t="shared" si="2"/>
        <v>0</v>
      </c>
      <c r="AI42" s="699">
        <f t="shared" si="3"/>
        <v>0</v>
      </c>
      <c r="AK42" s="693"/>
      <c r="AN42"/>
    </row>
    <row r="43" spans="1:40" ht="15.75" hidden="1" x14ac:dyDescent="0.25">
      <c r="A43" s="415" t="s">
        <v>106</v>
      </c>
      <c r="B43" s="433" t="s">
        <v>13</v>
      </c>
      <c r="C43" s="434" t="s">
        <v>538</v>
      </c>
      <c r="D43" s="434" t="s">
        <v>536</v>
      </c>
      <c r="E43" s="435">
        <v>2014</v>
      </c>
      <c r="F43" s="121" t="s">
        <v>531</v>
      </c>
      <c r="G43" s="388"/>
      <c r="H43" s="407"/>
      <c r="I43" s="407"/>
      <c r="J43" s="421"/>
      <c r="K43" s="407"/>
      <c r="L43" s="407"/>
      <c r="M43" s="407"/>
      <c r="N43" s="407"/>
      <c r="O43" s="407"/>
      <c r="P43" s="407"/>
      <c r="Q43" s="522"/>
      <c r="R43" s="407"/>
      <c r="S43" s="407"/>
      <c r="T43" s="407"/>
      <c r="U43" s="407"/>
      <c r="V43" s="407"/>
      <c r="W43" s="407"/>
      <c r="X43" s="402"/>
      <c r="Y43" s="407"/>
      <c r="Z43" s="522"/>
      <c r="AA43" s="407"/>
      <c r="AB43" s="407"/>
      <c r="AC43" s="407"/>
      <c r="AD43" s="407"/>
      <c r="AE43" s="407"/>
      <c r="AF43" s="407"/>
      <c r="AG43" s="815"/>
      <c r="AH43" s="124">
        <f t="shared" si="2"/>
        <v>0</v>
      </c>
      <c r="AI43" s="699">
        <f t="shared" si="3"/>
        <v>0</v>
      </c>
      <c r="AN43"/>
    </row>
    <row r="44" spans="1:40" ht="15.75" hidden="1" x14ac:dyDescent="0.25">
      <c r="A44" s="415" t="s">
        <v>107</v>
      </c>
      <c r="B44" s="441" t="s">
        <v>72</v>
      </c>
      <c r="C44" s="442" t="s">
        <v>73</v>
      </c>
      <c r="D44" s="442" t="s">
        <v>74</v>
      </c>
      <c r="E44" s="443">
        <v>2014</v>
      </c>
      <c r="F44" s="120" t="s">
        <v>531</v>
      </c>
      <c r="G44" s="388"/>
      <c r="H44" s="407"/>
      <c r="I44" s="407"/>
      <c r="J44" s="407"/>
      <c r="K44" s="407"/>
      <c r="L44" s="407"/>
      <c r="M44" s="407"/>
      <c r="N44" s="407"/>
      <c r="O44" s="407"/>
      <c r="P44" s="407"/>
      <c r="Q44" s="522"/>
      <c r="R44" s="407"/>
      <c r="S44" s="407"/>
      <c r="T44" s="407"/>
      <c r="U44" s="407"/>
      <c r="V44" s="407"/>
      <c r="W44" s="407"/>
      <c r="X44" s="402"/>
      <c r="Y44" s="407"/>
      <c r="Z44" s="522"/>
      <c r="AA44" s="407"/>
      <c r="AB44" s="407"/>
      <c r="AC44" s="407"/>
      <c r="AD44" s="407"/>
      <c r="AE44" s="407"/>
      <c r="AF44" s="407"/>
      <c r="AG44" s="815"/>
      <c r="AH44" s="124">
        <f t="shared" si="2"/>
        <v>0</v>
      </c>
      <c r="AI44" s="699">
        <f t="shared" si="3"/>
        <v>0</v>
      </c>
      <c r="AN44"/>
    </row>
    <row r="45" spans="1:40" ht="15.75" hidden="1" x14ac:dyDescent="0.25">
      <c r="A45" s="415" t="s">
        <v>108</v>
      </c>
      <c r="B45" s="236" t="s">
        <v>7</v>
      </c>
      <c r="C45" s="41" t="s">
        <v>557</v>
      </c>
      <c r="D45" s="41" t="s">
        <v>169</v>
      </c>
      <c r="E45" s="384">
        <v>2014</v>
      </c>
      <c r="F45" s="120" t="s">
        <v>532</v>
      </c>
      <c r="G45" s="408"/>
      <c r="H45" s="403"/>
      <c r="I45" s="403"/>
      <c r="J45" s="403"/>
      <c r="K45" s="403"/>
      <c r="L45" s="403"/>
      <c r="M45" s="403"/>
      <c r="N45" s="403"/>
      <c r="O45" s="403"/>
      <c r="P45" s="403"/>
      <c r="Q45" s="522"/>
      <c r="R45" s="407"/>
      <c r="S45" s="407"/>
      <c r="T45" s="407"/>
      <c r="U45" s="407"/>
      <c r="V45" s="407"/>
      <c r="W45" s="407"/>
      <c r="X45" s="402"/>
      <c r="Y45" s="407"/>
      <c r="Z45" s="522"/>
      <c r="AA45" s="407"/>
      <c r="AB45" s="407"/>
      <c r="AC45" s="407"/>
      <c r="AD45" s="407"/>
      <c r="AE45" s="407"/>
      <c r="AF45" s="407"/>
      <c r="AG45" s="815"/>
      <c r="AH45" s="124">
        <f t="shared" si="2"/>
        <v>0</v>
      </c>
      <c r="AI45" s="699">
        <f t="shared" si="3"/>
        <v>0</v>
      </c>
      <c r="AN45"/>
    </row>
    <row r="46" spans="1:40" ht="15.75" hidden="1" x14ac:dyDescent="0.25">
      <c r="A46" s="415" t="s">
        <v>109</v>
      </c>
      <c r="B46" s="439" t="s">
        <v>385</v>
      </c>
      <c r="C46" s="416" t="s">
        <v>744</v>
      </c>
      <c r="D46" s="416" t="s">
        <v>738</v>
      </c>
      <c r="E46" s="404">
        <v>2014</v>
      </c>
      <c r="F46" s="121" t="s">
        <v>531</v>
      </c>
      <c r="G46" s="408"/>
      <c r="H46" s="403"/>
      <c r="I46" s="403"/>
      <c r="J46" s="403"/>
      <c r="K46" s="403"/>
      <c r="L46" s="403"/>
      <c r="M46" s="403"/>
      <c r="N46" s="403"/>
      <c r="O46" s="403"/>
      <c r="P46" s="403"/>
      <c r="Q46" s="496"/>
      <c r="R46" s="403"/>
      <c r="S46" s="403"/>
      <c r="T46" s="403"/>
      <c r="U46" s="403"/>
      <c r="V46" s="403"/>
      <c r="W46" s="403"/>
      <c r="X46" s="404"/>
      <c r="Y46" s="403"/>
      <c r="Z46" s="496"/>
      <c r="AA46" s="403"/>
      <c r="AB46" s="403"/>
      <c r="AC46" s="403"/>
      <c r="AD46" s="403"/>
      <c r="AE46" s="403"/>
      <c r="AF46" s="403"/>
      <c r="AG46" s="816"/>
      <c r="AH46" s="124">
        <f t="shared" si="2"/>
        <v>0</v>
      </c>
      <c r="AI46" s="699">
        <f t="shared" si="3"/>
        <v>0</v>
      </c>
      <c r="AN46"/>
    </row>
    <row r="47" spans="1:40" ht="15.75" hidden="1" x14ac:dyDescent="0.25">
      <c r="A47" s="415" t="s">
        <v>110</v>
      </c>
      <c r="B47" s="236" t="s">
        <v>6</v>
      </c>
      <c r="C47" s="41" t="s">
        <v>804</v>
      </c>
      <c r="D47" s="41" t="s">
        <v>176</v>
      </c>
      <c r="E47" s="384">
        <v>2014</v>
      </c>
      <c r="F47" s="1225" t="s">
        <v>532</v>
      </c>
      <c r="G47" s="388"/>
      <c r="H47" s="407"/>
      <c r="I47" s="407"/>
      <c r="J47" s="407"/>
      <c r="K47" s="407"/>
      <c r="L47" s="407"/>
      <c r="M47" s="407"/>
      <c r="N47" s="407"/>
      <c r="O47" s="407"/>
      <c r="P47" s="407"/>
      <c r="Q47" s="522"/>
      <c r="R47" s="407"/>
      <c r="S47" s="407"/>
      <c r="T47" s="407"/>
      <c r="U47" s="407"/>
      <c r="V47" s="407"/>
      <c r="W47" s="407"/>
      <c r="X47" s="402"/>
      <c r="Y47" s="407"/>
      <c r="Z47" s="522"/>
      <c r="AA47" s="407"/>
      <c r="AB47" s="407"/>
      <c r="AC47" s="407"/>
      <c r="AD47" s="407"/>
      <c r="AE47" s="407"/>
      <c r="AF47" s="407"/>
      <c r="AG47" s="815"/>
      <c r="AH47" s="124">
        <f t="shared" si="2"/>
        <v>0</v>
      </c>
      <c r="AI47" s="699">
        <f t="shared" si="3"/>
        <v>0</v>
      </c>
      <c r="AN47"/>
    </row>
    <row r="48" spans="1:40" ht="15.75" hidden="1" customHeight="1" x14ac:dyDescent="0.25">
      <c r="A48" s="415" t="s">
        <v>111</v>
      </c>
      <c r="B48" s="236" t="s">
        <v>14</v>
      </c>
      <c r="C48" s="41" t="s">
        <v>563</v>
      </c>
      <c r="D48" s="41" t="s">
        <v>564</v>
      </c>
      <c r="E48" s="120">
        <v>2014</v>
      </c>
      <c r="F48" s="120" t="s">
        <v>531</v>
      </c>
      <c r="G48" s="388"/>
      <c r="H48" s="407"/>
      <c r="I48" s="407"/>
      <c r="J48" s="407"/>
      <c r="K48" s="407"/>
      <c r="L48" s="407"/>
      <c r="M48" s="407"/>
      <c r="N48" s="407"/>
      <c r="O48" s="407"/>
      <c r="P48" s="407"/>
      <c r="Q48" s="522"/>
      <c r="R48" s="407"/>
      <c r="S48" s="421"/>
      <c r="T48" s="421"/>
      <c r="U48" s="421"/>
      <c r="V48" s="421"/>
      <c r="W48" s="421"/>
      <c r="X48" s="1281"/>
      <c r="Y48" s="421"/>
      <c r="Z48" s="1282"/>
      <c r="AA48" s="421"/>
      <c r="AB48" s="421"/>
      <c r="AC48" s="421"/>
      <c r="AD48" s="421"/>
      <c r="AE48" s="421"/>
      <c r="AF48" s="421"/>
      <c r="AG48" s="1284"/>
      <c r="AH48" s="124">
        <f t="shared" si="2"/>
        <v>0</v>
      </c>
      <c r="AI48" s="699">
        <f t="shared" si="3"/>
        <v>0</v>
      </c>
      <c r="AN48"/>
    </row>
    <row r="49" spans="1:46" ht="15.75" hidden="1" x14ac:dyDescent="0.25">
      <c r="A49" s="415" t="s">
        <v>112</v>
      </c>
      <c r="B49" s="441" t="s">
        <v>133</v>
      </c>
      <c r="C49" s="442" t="s">
        <v>694</v>
      </c>
      <c r="D49" s="442" t="s">
        <v>660</v>
      </c>
      <c r="E49" s="443">
        <v>2014</v>
      </c>
      <c r="F49" s="1225" t="s">
        <v>532</v>
      </c>
      <c r="G49" s="408"/>
      <c r="H49" s="403"/>
      <c r="I49" s="403"/>
      <c r="J49" s="403"/>
      <c r="K49" s="403"/>
      <c r="L49" s="403"/>
      <c r="M49" s="403"/>
      <c r="N49" s="407"/>
      <c r="O49" s="407"/>
      <c r="P49" s="407"/>
      <c r="Q49" s="496"/>
      <c r="R49" s="403"/>
      <c r="S49" s="403"/>
      <c r="T49" s="403"/>
      <c r="U49" s="403"/>
      <c r="V49" s="403"/>
      <c r="W49" s="403"/>
      <c r="X49" s="404"/>
      <c r="Y49" s="403"/>
      <c r="Z49" s="496"/>
      <c r="AA49" s="403"/>
      <c r="AB49" s="403"/>
      <c r="AC49" s="403"/>
      <c r="AD49" s="403"/>
      <c r="AE49" s="403"/>
      <c r="AF49" s="403"/>
      <c r="AG49" s="816"/>
      <c r="AH49" s="124">
        <f t="shared" si="2"/>
        <v>0</v>
      </c>
      <c r="AI49" s="699">
        <f t="shared" si="3"/>
        <v>0</v>
      </c>
      <c r="AN49"/>
    </row>
    <row r="50" spans="1:46" ht="15.75" hidden="1" x14ac:dyDescent="0.25">
      <c r="A50" s="415" t="s">
        <v>342</v>
      </c>
      <c r="B50" s="41" t="s">
        <v>491</v>
      </c>
      <c r="C50" s="41" t="s">
        <v>566</v>
      </c>
      <c r="D50" s="41" t="s">
        <v>77</v>
      </c>
      <c r="E50" s="384">
        <v>2014</v>
      </c>
      <c r="F50" s="1225" t="s">
        <v>532</v>
      </c>
      <c r="G50" s="388"/>
      <c r="H50" s="407"/>
      <c r="I50" s="407"/>
      <c r="J50" s="407"/>
      <c r="K50" s="407"/>
      <c r="L50" s="407"/>
      <c r="M50" s="407"/>
      <c r="N50" s="407"/>
      <c r="O50" s="407"/>
      <c r="P50" s="407"/>
      <c r="Q50" s="522"/>
      <c r="R50" s="407"/>
      <c r="S50" s="407"/>
      <c r="T50" s="407"/>
      <c r="U50" s="407"/>
      <c r="V50" s="407"/>
      <c r="W50" s="407"/>
      <c r="X50" s="402"/>
      <c r="Y50" s="407"/>
      <c r="Z50" s="522"/>
      <c r="AA50" s="407"/>
      <c r="AB50" s="407"/>
      <c r="AC50" s="407"/>
      <c r="AD50" s="407"/>
      <c r="AE50" s="407"/>
      <c r="AF50" s="407"/>
      <c r="AG50" s="815"/>
      <c r="AH50" s="124">
        <f t="shared" si="2"/>
        <v>0</v>
      </c>
      <c r="AI50" s="699">
        <f t="shared" si="3"/>
        <v>0</v>
      </c>
      <c r="AN50"/>
    </row>
    <row r="51" spans="1:46" ht="15.75" hidden="1" x14ac:dyDescent="0.25">
      <c r="A51" s="415" t="s">
        <v>343</v>
      </c>
      <c r="B51" s="41" t="s">
        <v>7</v>
      </c>
      <c r="C51" s="41" t="s">
        <v>816</v>
      </c>
      <c r="D51" s="41" t="s">
        <v>84</v>
      </c>
      <c r="E51" s="384">
        <v>2014</v>
      </c>
      <c r="F51" s="1225" t="s">
        <v>532</v>
      </c>
      <c r="G51" s="388"/>
      <c r="H51" s="407"/>
      <c r="I51" s="407"/>
      <c r="J51" s="407"/>
      <c r="K51" s="407"/>
      <c r="L51" s="407"/>
      <c r="M51" s="407"/>
      <c r="N51" s="407"/>
      <c r="O51" s="407"/>
      <c r="P51" s="407"/>
      <c r="Q51" s="522"/>
      <c r="R51" s="407"/>
      <c r="S51" s="407"/>
      <c r="T51" s="407"/>
      <c r="U51" s="407"/>
      <c r="V51" s="407"/>
      <c r="W51" s="407"/>
      <c r="X51" s="402"/>
      <c r="Y51" s="407"/>
      <c r="Z51" s="522"/>
      <c r="AA51" s="407"/>
      <c r="AB51" s="407"/>
      <c r="AC51" s="407"/>
      <c r="AD51" s="407"/>
      <c r="AE51" s="407"/>
      <c r="AF51" s="407"/>
      <c r="AG51" s="815"/>
      <c r="AH51" s="124">
        <f t="shared" si="2"/>
        <v>0</v>
      </c>
      <c r="AI51" s="699">
        <f t="shared" si="3"/>
        <v>0</v>
      </c>
      <c r="AK51" s="693"/>
      <c r="AN51"/>
    </row>
    <row r="52" spans="1:46" ht="15.75" hidden="1" x14ac:dyDescent="0.25">
      <c r="A52" s="415" t="s">
        <v>344</v>
      </c>
      <c r="B52" s="41" t="s">
        <v>764</v>
      </c>
      <c r="C52" s="41" t="s">
        <v>818</v>
      </c>
      <c r="D52" s="41" t="s">
        <v>140</v>
      </c>
      <c r="E52" s="384">
        <v>2014</v>
      </c>
      <c r="F52" s="1225" t="s">
        <v>532</v>
      </c>
      <c r="G52" s="388"/>
      <c r="H52" s="407"/>
      <c r="I52" s="407"/>
      <c r="J52" s="421"/>
      <c r="K52" s="407"/>
      <c r="L52" s="407"/>
      <c r="M52" s="407"/>
      <c r="N52" s="407"/>
      <c r="O52" s="407"/>
      <c r="P52" s="407"/>
      <c r="Q52" s="522"/>
      <c r="R52" s="403"/>
      <c r="S52" s="403"/>
      <c r="T52" s="403"/>
      <c r="U52" s="403"/>
      <c r="V52" s="403"/>
      <c r="W52" s="403"/>
      <c r="X52" s="404"/>
      <c r="Y52" s="403"/>
      <c r="Z52" s="496"/>
      <c r="AA52" s="403"/>
      <c r="AB52" s="403"/>
      <c r="AC52" s="403"/>
      <c r="AD52" s="403"/>
      <c r="AE52" s="403"/>
      <c r="AF52" s="403"/>
      <c r="AG52" s="816"/>
      <c r="AH52" s="124">
        <f t="shared" si="2"/>
        <v>0</v>
      </c>
      <c r="AI52" s="699">
        <f t="shared" si="3"/>
        <v>0</v>
      </c>
      <c r="AK52" s="693"/>
      <c r="AN52"/>
    </row>
    <row r="53" spans="1:46" ht="15.75" hidden="1" x14ac:dyDescent="0.25">
      <c r="A53" s="1178" t="s">
        <v>345</v>
      </c>
      <c r="B53" s="41" t="s">
        <v>7</v>
      </c>
      <c r="C53" s="41" t="s">
        <v>758</v>
      </c>
      <c r="D53" s="41" t="s">
        <v>817</v>
      </c>
      <c r="E53" s="384">
        <v>2014</v>
      </c>
      <c r="F53" s="1225" t="s">
        <v>532</v>
      </c>
      <c r="G53" s="388"/>
      <c r="H53" s="403"/>
      <c r="I53" s="403"/>
      <c r="J53" s="403"/>
      <c r="K53" s="403"/>
      <c r="L53" s="403"/>
      <c r="M53" s="407"/>
      <c r="N53" s="407"/>
      <c r="O53" s="407"/>
      <c r="P53" s="403"/>
      <c r="Q53" s="522"/>
      <c r="R53" s="407"/>
      <c r="S53" s="407"/>
      <c r="T53" s="407"/>
      <c r="U53" s="407"/>
      <c r="V53" s="407"/>
      <c r="W53" s="407"/>
      <c r="X53" s="402"/>
      <c r="Y53" s="407"/>
      <c r="Z53" s="522"/>
      <c r="AA53" s="407"/>
      <c r="AB53" s="407"/>
      <c r="AC53" s="407"/>
      <c r="AD53" s="407"/>
      <c r="AE53" s="407"/>
      <c r="AF53" s="407"/>
      <c r="AG53" s="815"/>
      <c r="AH53" s="124">
        <f t="shared" si="2"/>
        <v>0</v>
      </c>
      <c r="AI53" s="699">
        <f t="shared" si="3"/>
        <v>0</v>
      </c>
      <c r="AK53" s="693"/>
      <c r="AN53"/>
    </row>
    <row r="54" spans="1:46" ht="15.75" hidden="1" x14ac:dyDescent="0.25">
      <c r="A54" s="1178" t="s">
        <v>346</v>
      </c>
      <c r="B54" s="41" t="s">
        <v>7</v>
      </c>
      <c r="C54" s="41" t="s">
        <v>767</v>
      </c>
      <c r="D54" s="41" t="s">
        <v>74</v>
      </c>
      <c r="E54" s="384">
        <v>2014</v>
      </c>
      <c r="F54" s="1225" t="s">
        <v>532</v>
      </c>
      <c r="G54" s="388"/>
      <c r="H54" s="403"/>
      <c r="I54" s="403"/>
      <c r="J54" s="403"/>
      <c r="K54" s="403"/>
      <c r="L54" s="403"/>
      <c r="M54" s="403"/>
      <c r="N54" s="403"/>
      <c r="O54" s="403"/>
      <c r="P54" s="403"/>
      <c r="Q54" s="496"/>
      <c r="R54" s="403"/>
      <c r="S54" s="403"/>
      <c r="T54" s="403"/>
      <c r="U54" s="403"/>
      <c r="V54" s="403"/>
      <c r="W54" s="403"/>
      <c r="X54" s="404"/>
      <c r="Y54" s="403"/>
      <c r="Z54" s="496"/>
      <c r="AA54" s="403"/>
      <c r="AB54" s="403"/>
      <c r="AC54" s="403"/>
      <c r="AD54" s="403"/>
      <c r="AE54" s="403"/>
      <c r="AF54" s="403"/>
      <c r="AG54" s="816"/>
      <c r="AH54" s="124">
        <f t="shared" si="2"/>
        <v>0</v>
      </c>
      <c r="AI54" s="699">
        <f t="shared" si="3"/>
        <v>0</v>
      </c>
      <c r="AK54" s="693"/>
      <c r="AN54"/>
    </row>
    <row r="55" spans="1:46" ht="15.75" hidden="1" x14ac:dyDescent="0.25">
      <c r="A55" s="1178" t="s">
        <v>347</v>
      </c>
      <c r="B55" s="41" t="s">
        <v>72</v>
      </c>
      <c r="C55" s="41" t="s">
        <v>811</v>
      </c>
      <c r="D55" s="41" t="s">
        <v>84</v>
      </c>
      <c r="E55" s="384">
        <v>2014</v>
      </c>
      <c r="F55" s="1225" t="s">
        <v>532</v>
      </c>
      <c r="G55" s="388"/>
      <c r="H55" s="407"/>
      <c r="I55" s="407"/>
      <c r="J55" s="407"/>
      <c r="K55" s="407"/>
      <c r="L55" s="407"/>
      <c r="M55" s="407"/>
      <c r="N55" s="407"/>
      <c r="O55" s="407"/>
      <c r="P55" s="407"/>
      <c r="Q55" s="522"/>
      <c r="R55" s="407"/>
      <c r="S55" s="407"/>
      <c r="T55" s="407"/>
      <c r="U55" s="407"/>
      <c r="V55" s="407"/>
      <c r="W55" s="407"/>
      <c r="X55" s="402"/>
      <c r="Y55" s="407"/>
      <c r="Z55" s="522"/>
      <c r="AA55" s="407"/>
      <c r="AB55" s="407"/>
      <c r="AC55" s="407"/>
      <c r="AD55" s="407"/>
      <c r="AE55" s="407"/>
      <c r="AF55" s="407"/>
      <c r="AG55" s="815"/>
      <c r="AH55" s="124">
        <f t="shared" si="2"/>
        <v>0</v>
      </c>
      <c r="AI55" s="699">
        <f t="shared" si="3"/>
        <v>0</v>
      </c>
      <c r="AK55" s="693"/>
      <c r="AN55"/>
    </row>
    <row r="56" spans="1:46" ht="16.5" hidden="1" thickBot="1" x14ac:dyDescent="0.3">
      <c r="A56" s="859" t="s">
        <v>348</v>
      </c>
      <c r="B56" s="1175"/>
      <c r="C56" s="1176"/>
      <c r="D56" s="1176"/>
      <c r="E56" s="1224"/>
      <c r="F56" s="1450"/>
      <c r="G56" s="389"/>
      <c r="H56" s="357"/>
      <c r="I56" s="357"/>
      <c r="J56" s="357"/>
      <c r="K56" s="357"/>
      <c r="L56" s="357"/>
      <c r="M56" s="357"/>
      <c r="N56" s="357"/>
      <c r="O56" s="357"/>
      <c r="P56" s="357"/>
      <c r="Q56" s="389"/>
      <c r="R56" s="357"/>
      <c r="S56" s="357"/>
      <c r="T56" s="357"/>
      <c r="U56" s="357"/>
      <c r="V56" s="357"/>
      <c r="W56" s="357"/>
      <c r="X56" s="409"/>
      <c r="Y56" s="357"/>
      <c r="Z56" s="389"/>
      <c r="AA56" s="357"/>
      <c r="AB56" s="357"/>
      <c r="AC56" s="357"/>
      <c r="AD56" s="357"/>
      <c r="AE56" s="357"/>
      <c r="AF56" s="357"/>
      <c r="AG56" s="855"/>
      <c r="AH56" s="853">
        <f t="shared" si="2"/>
        <v>0</v>
      </c>
      <c r="AI56" s="699">
        <f t="shared" si="3"/>
        <v>0</v>
      </c>
      <c r="AK56" s="693"/>
      <c r="AN56"/>
    </row>
    <row r="57" spans="1:46" ht="15.75" thickBot="1" x14ac:dyDescent="0.3">
      <c r="B57" s="3"/>
      <c r="C57" s="393" t="s">
        <v>2</v>
      </c>
      <c r="D57" s="394"/>
      <c r="E57" s="410"/>
      <c r="F57" s="1451"/>
      <c r="G57" s="534">
        <f t="shared" ref="G57:AI57" si="4">SUM(G5:G56)</f>
        <v>457</v>
      </c>
      <c r="H57" s="383">
        <f t="shared" si="4"/>
        <v>214</v>
      </c>
      <c r="I57" s="383">
        <f t="shared" si="4"/>
        <v>379</v>
      </c>
      <c r="J57" s="383">
        <f t="shared" si="4"/>
        <v>36</v>
      </c>
      <c r="K57" s="383">
        <f t="shared" si="4"/>
        <v>1370</v>
      </c>
      <c r="L57" s="383">
        <f t="shared" si="4"/>
        <v>0</v>
      </c>
      <c r="M57" s="383">
        <f t="shared" si="4"/>
        <v>0</v>
      </c>
      <c r="N57" s="383">
        <f t="shared" si="4"/>
        <v>0</v>
      </c>
      <c r="O57" s="383">
        <f t="shared" si="4"/>
        <v>0</v>
      </c>
      <c r="P57" s="383">
        <f t="shared" si="4"/>
        <v>0</v>
      </c>
      <c r="Q57" s="412">
        <f t="shared" si="4"/>
        <v>0</v>
      </c>
      <c r="R57" s="383">
        <f t="shared" si="4"/>
        <v>0</v>
      </c>
      <c r="S57" s="383">
        <f t="shared" si="4"/>
        <v>0</v>
      </c>
      <c r="T57" s="383">
        <f t="shared" si="4"/>
        <v>0</v>
      </c>
      <c r="U57" s="383">
        <f t="shared" si="4"/>
        <v>0</v>
      </c>
      <c r="V57" s="383">
        <f t="shared" si="4"/>
        <v>0</v>
      </c>
      <c r="W57" s="383">
        <f t="shared" si="4"/>
        <v>0</v>
      </c>
      <c r="X57" s="819">
        <f t="shared" si="4"/>
        <v>0</v>
      </c>
      <c r="Y57" s="817">
        <f t="shared" si="4"/>
        <v>0</v>
      </c>
      <c r="Z57" s="412">
        <f t="shared" si="4"/>
        <v>0</v>
      </c>
      <c r="AA57" s="383">
        <f t="shared" si="4"/>
        <v>0</v>
      </c>
      <c r="AB57" s="383">
        <f t="shared" si="4"/>
        <v>0</v>
      </c>
      <c r="AC57" s="383">
        <f t="shared" si="4"/>
        <v>0</v>
      </c>
      <c r="AD57" s="383">
        <f t="shared" si="4"/>
        <v>0</v>
      </c>
      <c r="AE57" s="383">
        <f t="shared" si="4"/>
        <v>0</v>
      </c>
      <c r="AF57" s="383">
        <f t="shared" si="4"/>
        <v>0</v>
      </c>
      <c r="AG57" s="817">
        <f t="shared" si="4"/>
        <v>0</v>
      </c>
      <c r="AH57" s="1452">
        <f t="shared" si="4"/>
        <v>2456</v>
      </c>
      <c r="AI57" s="1453">
        <f t="shared" si="4"/>
        <v>31</v>
      </c>
      <c r="AN57"/>
    </row>
    <row r="58" spans="1:46" ht="38.25" customHeight="1" x14ac:dyDescent="0.25">
      <c r="G58" s="1187" t="s">
        <v>883</v>
      </c>
      <c r="H58" s="1188" t="s">
        <v>547</v>
      </c>
      <c r="I58" s="1188" t="s">
        <v>884</v>
      </c>
      <c r="J58" s="1189" t="s">
        <v>359</v>
      </c>
      <c r="K58" s="1191" t="s">
        <v>356</v>
      </c>
      <c r="L58" s="1192" t="s">
        <v>883</v>
      </c>
      <c r="M58" s="1188" t="s">
        <v>547</v>
      </c>
      <c r="N58" s="1191" t="s">
        <v>356</v>
      </c>
      <c r="O58" s="1189" t="s">
        <v>359</v>
      </c>
      <c r="P58" s="1188" t="s">
        <v>890</v>
      </c>
      <c r="Q58" s="1191" t="s">
        <v>356</v>
      </c>
      <c r="R58" s="1192" t="s">
        <v>883</v>
      </c>
      <c r="S58" s="1188" t="s">
        <v>547</v>
      </c>
      <c r="T58" s="1192" t="s">
        <v>883</v>
      </c>
      <c r="U58" s="1188" t="s">
        <v>547</v>
      </c>
      <c r="V58" s="1189" t="s">
        <v>359</v>
      </c>
      <c r="W58" s="1211" t="s">
        <v>890</v>
      </c>
      <c r="X58" s="1220"/>
      <c r="Y58" s="1221"/>
      <c r="Z58" s="1219"/>
      <c r="AA58" s="1216"/>
      <c r="AB58" s="1216"/>
      <c r="AC58" s="1216"/>
      <c r="AD58" s="1216"/>
      <c r="AE58" s="1216"/>
      <c r="AF58" s="1216"/>
      <c r="AG58" s="813" t="s">
        <v>808</v>
      </c>
      <c r="AH58" s="6"/>
      <c r="AI58" s="16"/>
    </row>
    <row r="59" spans="1:46" ht="36" customHeight="1" thickBot="1" x14ac:dyDescent="0.3">
      <c r="G59" s="1180" t="s">
        <v>882</v>
      </c>
      <c r="H59" s="1179" t="s">
        <v>882</v>
      </c>
      <c r="I59" s="1179" t="s">
        <v>885</v>
      </c>
      <c r="J59" s="45" t="s">
        <v>886</v>
      </c>
      <c r="K59" s="238" t="s">
        <v>953</v>
      </c>
      <c r="L59" s="1184" t="s">
        <v>887</v>
      </c>
      <c r="M59" s="1179" t="s">
        <v>887</v>
      </c>
      <c r="N59" s="238" t="s">
        <v>888</v>
      </c>
      <c r="O59" s="45" t="s">
        <v>889</v>
      </c>
      <c r="P59" s="1179" t="s">
        <v>898</v>
      </c>
      <c r="Q59" s="238" t="s">
        <v>891</v>
      </c>
      <c r="R59" s="1184" t="s">
        <v>892</v>
      </c>
      <c r="S59" s="1179" t="s">
        <v>892</v>
      </c>
      <c r="T59" s="1184" t="s">
        <v>893</v>
      </c>
      <c r="U59" s="1179" t="s">
        <v>893</v>
      </c>
      <c r="V59" s="45" t="s">
        <v>894</v>
      </c>
      <c r="W59" s="1212" t="s">
        <v>895</v>
      </c>
      <c r="X59" s="1222"/>
      <c r="Y59" s="1223"/>
      <c r="Z59" s="1218"/>
      <c r="AA59" s="1217"/>
      <c r="AB59" s="1217"/>
      <c r="AC59" s="1217"/>
      <c r="AD59" s="1217"/>
      <c r="AE59" s="1217"/>
      <c r="AF59" s="1217"/>
      <c r="AG59" s="814" t="s">
        <v>838</v>
      </c>
      <c r="AH59" s="6"/>
      <c r="AI59" s="6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</row>
    <row r="60" spans="1:46" x14ac:dyDescent="0.25"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</row>
    <row r="61" spans="1:46" x14ac:dyDescent="0.25"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</row>
    <row r="62" spans="1:46" x14ac:dyDescent="0.25"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</row>
    <row r="63" spans="1:46" x14ac:dyDescent="0.25"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</row>
    <row r="64" spans="1:46" x14ac:dyDescent="0.25"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</row>
    <row r="65" spans="17:46" x14ac:dyDescent="0.25"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</row>
    <row r="66" spans="17:46" x14ac:dyDescent="0.25"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</row>
    <row r="67" spans="17:46" x14ac:dyDescent="0.25"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</row>
    <row r="68" spans="17:46" x14ac:dyDescent="0.25"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</row>
    <row r="69" spans="17:46" x14ac:dyDescent="0.25"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</row>
    <row r="70" spans="17:46" x14ac:dyDescent="0.25"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</row>
    <row r="71" spans="17:46" x14ac:dyDescent="0.25"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</row>
    <row r="72" spans="17:46" x14ac:dyDescent="0.25"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</row>
    <row r="73" spans="17:46" x14ac:dyDescent="0.25"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</row>
    <row r="74" spans="17:46" x14ac:dyDescent="0.25"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</row>
    <row r="75" spans="17:46" x14ac:dyDescent="0.25"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</row>
    <row r="76" spans="17:46" x14ac:dyDescent="0.25"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</row>
    <row r="77" spans="17:46" x14ac:dyDescent="0.25"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</row>
    <row r="78" spans="17:46" x14ac:dyDescent="0.25"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</row>
    <row r="79" spans="17:46" x14ac:dyDescent="0.25"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</row>
    <row r="80" spans="17:46" x14ac:dyDescent="0.25">
      <c r="AP80" s="3"/>
      <c r="AR80" s="3"/>
      <c r="AT80" s="3"/>
    </row>
  </sheetData>
  <sortState xmlns:xlrd2="http://schemas.microsoft.com/office/spreadsheetml/2017/richdata2" ref="B4:AI56">
    <sortCondition descending="1" ref="AH4:AH56"/>
  </sortState>
  <phoneticPr fontId="19" type="noConversion"/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83"/>
  <sheetViews>
    <sheetView zoomScaleNormal="100" zoomScaleSheetLayoutView="75" workbookViewId="0">
      <selection activeCell="A4" sqref="A4"/>
    </sheetView>
  </sheetViews>
  <sheetFormatPr defaultRowHeight="15" x14ac:dyDescent="0.25"/>
  <cols>
    <col min="1" max="1" width="5.5703125" customWidth="1"/>
    <col min="2" max="2" width="15.5703125" customWidth="1"/>
    <col min="3" max="3" width="14" customWidth="1"/>
    <col min="4" max="4" width="11.140625" customWidth="1"/>
    <col min="5" max="5" width="7.42578125" customWidth="1"/>
    <col min="6" max="6" width="3.42578125" style="7" customWidth="1"/>
    <col min="7" max="7" width="5.140625" style="7" customWidth="1"/>
    <col min="8" max="8" width="6.5703125" style="7" customWidth="1"/>
    <col min="9" max="9" width="6.5703125" style="6" customWidth="1"/>
    <col min="10" max="12" width="6.5703125" style="7" customWidth="1"/>
    <col min="13" max="13" width="6.5703125" style="6" customWidth="1"/>
    <col min="14" max="15" width="6.5703125" style="7" customWidth="1"/>
    <col min="16" max="16" width="5.7109375" style="7" customWidth="1"/>
    <col min="17" max="17" width="0.140625" style="7" hidden="1" customWidth="1"/>
    <col min="18" max="19" width="5.5703125" style="7" hidden="1" customWidth="1"/>
    <col min="20" max="20" width="5.28515625" style="7" hidden="1" customWidth="1"/>
    <col min="21" max="21" width="5.5703125" style="7" hidden="1" customWidth="1"/>
    <col min="22" max="22" width="6" style="7" hidden="1" customWidth="1"/>
    <col min="23" max="23" width="5.85546875" style="7" hidden="1" customWidth="1"/>
    <col min="24" max="24" width="5.42578125" style="7" hidden="1" customWidth="1"/>
    <col min="25" max="25" width="6.140625" style="7" hidden="1" customWidth="1"/>
    <col min="26" max="26" width="5.7109375" style="7" hidden="1" customWidth="1"/>
    <col min="27" max="27" width="5.85546875" style="7" hidden="1" customWidth="1"/>
    <col min="28" max="28" width="6" style="7" hidden="1" customWidth="1"/>
    <col min="29" max="29" width="6.42578125" style="7" hidden="1" customWidth="1"/>
    <col min="30" max="30" width="6" style="7" hidden="1" customWidth="1"/>
    <col min="31" max="31" width="6.7109375" customWidth="1"/>
    <col min="32" max="32" width="5.7109375" style="7" customWidth="1"/>
    <col min="33" max="33" width="4.5703125" customWidth="1"/>
    <col min="34" max="34" width="6.28515625" customWidth="1"/>
    <col min="35" max="35" width="9.42578125" customWidth="1"/>
  </cols>
  <sheetData>
    <row r="1" spans="1:32" ht="25.5" customHeight="1" x14ac:dyDescent="0.25">
      <c r="A1" s="6"/>
      <c r="B1" s="3"/>
      <c r="C1" s="3"/>
      <c r="D1" s="3"/>
      <c r="E1" s="3"/>
      <c r="F1" s="6"/>
      <c r="G1" s="6"/>
      <c r="H1" s="6"/>
      <c r="J1" s="6"/>
      <c r="K1" s="6"/>
      <c r="L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3"/>
    </row>
    <row r="2" spans="1:32" ht="18.75" customHeight="1" thickBot="1" x14ac:dyDescent="0.3">
      <c r="A2" s="2"/>
      <c r="B2" s="142"/>
      <c r="C2" s="142"/>
      <c r="D2" s="142" t="s">
        <v>546</v>
      </c>
      <c r="E2" s="142"/>
      <c r="G2" s="499">
        <v>2</v>
      </c>
      <c r="H2" s="499">
        <v>6</v>
      </c>
      <c r="I2" s="499">
        <v>7</v>
      </c>
      <c r="J2" s="499">
        <v>8</v>
      </c>
      <c r="K2" s="499">
        <v>11</v>
      </c>
      <c r="L2" s="499">
        <v>13</v>
      </c>
      <c r="M2" s="499">
        <v>14</v>
      </c>
      <c r="N2" s="499">
        <v>18</v>
      </c>
      <c r="O2" s="499">
        <v>19</v>
      </c>
      <c r="P2" s="499">
        <v>22</v>
      </c>
      <c r="Q2" s="499">
        <v>23</v>
      </c>
      <c r="R2" s="499">
        <v>26</v>
      </c>
      <c r="S2" s="499">
        <v>28</v>
      </c>
      <c r="T2" s="499">
        <v>32</v>
      </c>
      <c r="U2" s="499">
        <v>33</v>
      </c>
      <c r="V2" s="499">
        <v>34</v>
      </c>
      <c r="W2" s="499">
        <v>35</v>
      </c>
      <c r="X2" s="499">
        <v>37</v>
      </c>
      <c r="Y2" s="499">
        <v>38</v>
      </c>
      <c r="Z2" s="499">
        <v>39</v>
      </c>
      <c r="AA2" s="499">
        <v>40</v>
      </c>
      <c r="AB2" s="499">
        <v>42</v>
      </c>
      <c r="AC2" s="499">
        <v>44</v>
      </c>
      <c r="AD2" s="2"/>
      <c r="AE2" s="3"/>
    </row>
    <row r="3" spans="1:32" ht="40.5" customHeight="1" thickBot="1" x14ac:dyDescent="0.3">
      <c r="A3" s="2"/>
      <c r="B3" s="1248" t="s">
        <v>165</v>
      </c>
      <c r="C3" s="1249"/>
      <c r="D3" s="1249"/>
      <c r="E3" s="1249"/>
      <c r="F3" s="2"/>
      <c r="G3" s="1188" t="s">
        <v>547</v>
      </c>
      <c r="H3" s="1188" t="s">
        <v>884</v>
      </c>
      <c r="I3" s="1189" t="s">
        <v>359</v>
      </c>
      <c r="J3" s="1188" t="s">
        <v>547</v>
      </c>
      <c r="K3" s="1191" t="s">
        <v>356</v>
      </c>
      <c r="L3" s="1189" t="s">
        <v>359</v>
      </c>
      <c r="M3" s="1188" t="s">
        <v>890</v>
      </c>
    </row>
    <row r="4" spans="1:32" ht="40.5" customHeight="1" thickBot="1" x14ac:dyDescent="0.3">
      <c r="A4" s="39" t="s">
        <v>3</v>
      </c>
      <c r="B4" s="1672" t="s">
        <v>4</v>
      </c>
      <c r="C4" s="279" t="s">
        <v>41</v>
      </c>
      <c r="D4" s="1673" t="s">
        <v>42</v>
      </c>
      <c r="E4" s="1666" t="s">
        <v>470</v>
      </c>
      <c r="F4" s="419" t="s">
        <v>554</v>
      </c>
      <c r="G4" s="1674" t="s">
        <v>882</v>
      </c>
      <c r="H4" s="1675" t="s">
        <v>885</v>
      </c>
      <c r="I4" s="1676" t="s">
        <v>886</v>
      </c>
      <c r="J4" s="1675" t="s">
        <v>887</v>
      </c>
      <c r="K4" s="1676" t="s">
        <v>889</v>
      </c>
      <c r="L4" s="1675" t="s">
        <v>898</v>
      </c>
      <c r="M4" s="1675" t="s">
        <v>892</v>
      </c>
      <c r="N4" s="1675" t="s">
        <v>893</v>
      </c>
      <c r="O4" s="1676" t="s">
        <v>894</v>
      </c>
      <c r="P4" s="1677" t="s">
        <v>895</v>
      </c>
      <c r="Q4" s="1678"/>
      <c r="R4" s="1678"/>
      <c r="S4" s="1678"/>
      <c r="T4" s="1678"/>
      <c r="U4" s="1678"/>
      <c r="V4" s="1678"/>
      <c r="W4" s="1678"/>
      <c r="X4" s="1678"/>
      <c r="Y4" s="1678"/>
      <c r="Z4" s="1678"/>
      <c r="AA4" s="1678"/>
      <c r="AB4" s="1678"/>
      <c r="AC4" s="1679"/>
      <c r="AD4" s="1680" t="s">
        <v>838</v>
      </c>
      <c r="AE4" s="1681" t="s">
        <v>471</v>
      </c>
      <c r="AF4" s="1700" t="s">
        <v>395</v>
      </c>
    </row>
    <row r="5" spans="1:32" ht="15.75" x14ac:dyDescent="0.25">
      <c r="A5" s="1767" t="s">
        <v>32</v>
      </c>
      <c r="B5" s="1819" t="s">
        <v>13</v>
      </c>
      <c r="C5" s="1820" t="s">
        <v>117</v>
      </c>
      <c r="D5" s="1820" t="s">
        <v>118</v>
      </c>
      <c r="E5" s="1821">
        <v>2011</v>
      </c>
      <c r="F5" s="1822" t="s">
        <v>531</v>
      </c>
      <c r="G5" s="1823"/>
      <c r="H5" s="1824">
        <v>200</v>
      </c>
      <c r="I5" s="1824">
        <v>105</v>
      </c>
      <c r="J5" s="1824"/>
      <c r="K5" s="1824"/>
      <c r="L5" s="1824"/>
      <c r="M5" s="1824"/>
      <c r="N5" s="1824"/>
      <c r="O5" s="1824"/>
      <c r="P5" s="1825"/>
      <c r="Q5" s="1824"/>
      <c r="R5" s="1824"/>
      <c r="S5" s="1824"/>
      <c r="T5" s="1824"/>
      <c r="U5" s="1824"/>
      <c r="V5" s="1824"/>
      <c r="W5" s="1824"/>
      <c r="X5" s="1824"/>
      <c r="Y5" s="1824"/>
      <c r="Z5" s="1824"/>
      <c r="AA5" s="1824"/>
      <c r="AB5" s="1824"/>
      <c r="AC5" s="1821"/>
      <c r="AD5" s="1826"/>
      <c r="AE5" s="1827">
        <f t="shared" ref="AE5:AE36" si="0">SUM(G5:AD5)</f>
        <v>305</v>
      </c>
      <c r="AF5" s="1828">
        <v>2</v>
      </c>
    </row>
    <row r="6" spans="1:32" ht="15.75" x14ac:dyDescent="0.25">
      <c r="A6" s="1780" t="s">
        <v>33</v>
      </c>
      <c r="B6" s="1829" t="s">
        <v>10</v>
      </c>
      <c r="C6" s="1820" t="s">
        <v>92</v>
      </c>
      <c r="D6" s="1820" t="s">
        <v>93</v>
      </c>
      <c r="E6" s="1825">
        <v>2011</v>
      </c>
      <c r="F6" s="1830" t="s">
        <v>531</v>
      </c>
      <c r="G6" s="1823"/>
      <c r="H6" s="1824">
        <v>135</v>
      </c>
      <c r="I6" s="1824">
        <v>95</v>
      </c>
      <c r="J6" s="1824"/>
      <c r="K6" s="1824"/>
      <c r="L6" s="1824"/>
      <c r="M6" s="1824"/>
      <c r="N6" s="1824"/>
      <c r="O6" s="1824"/>
      <c r="P6" s="1831"/>
      <c r="Q6" s="1824"/>
      <c r="R6" s="1824"/>
      <c r="S6" s="1824"/>
      <c r="T6" s="1824"/>
      <c r="U6" s="1824"/>
      <c r="V6" s="1824"/>
      <c r="W6" s="1824"/>
      <c r="X6" s="1824"/>
      <c r="Y6" s="1824"/>
      <c r="Z6" s="1824"/>
      <c r="AA6" s="1821"/>
      <c r="AB6" s="1824"/>
      <c r="AC6" s="1828"/>
      <c r="AD6" s="1828"/>
      <c r="AE6" s="1832">
        <f t="shared" si="0"/>
        <v>230</v>
      </c>
      <c r="AF6" s="1831">
        <f>COUNTA(G6:AC6)</f>
        <v>2</v>
      </c>
    </row>
    <row r="7" spans="1:32" ht="15.75" x14ac:dyDescent="0.25">
      <c r="A7" s="1780" t="s">
        <v>34</v>
      </c>
      <c r="B7" s="1833" t="s">
        <v>13</v>
      </c>
      <c r="C7" s="1782" t="s">
        <v>428</v>
      </c>
      <c r="D7" s="1782" t="s">
        <v>429</v>
      </c>
      <c r="E7" s="1789">
        <v>2012</v>
      </c>
      <c r="F7" s="1790" t="s">
        <v>531</v>
      </c>
      <c r="G7" s="1785">
        <v>50</v>
      </c>
      <c r="H7" s="1787">
        <v>100</v>
      </c>
      <c r="I7" s="1787">
        <v>60</v>
      </c>
      <c r="J7" s="1787"/>
      <c r="K7" s="1787"/>
      <c r="L7" s="1787"/>
      <c r="M7" s="1787"/>
      <c r="N7" s="1787"/>
      <c r="O7" s="1787"/>
      <c r="P7" s="1786"/>
      <c r="Q7" s="1787"/>
      <c r="R7" s="1787"/>
      <c r="S7" s="1787"/>
      <c r="T7" s="1787"/>
      <c r="U7" s="1787"/>
      <c r="V7" s="1787"/>
      <c r="W7" s="1787"/>
      <c r="X7" s="1787"/>
      <c r="Y7" s="1787"/>
      <c r="Z7" s="1787"/>
      <c r="AA7" s="1783"/>
      <c r="AB7" s="1787"/>
      <c r="AC7" s="1834"/>
      <c r="AD7" s="1834"/>
      <c r="AE7" s="1779">
        <f t="shared" si="0"/>
        <v>210</v>
      </c>
      <c r="AF7" s="1786">
        <f>COUNTA(G7:AC7)</f>
        <v>3</v>
      </c>
    </row>
    <row r="8" spans="1:32" ht="15.75" x14ac:dyDescent="0.25">
      <c r="A8" s="254" t="s">
        <v>35</v>
      </c>
      <c r="B8" s="414" t="s">
        <v>501</v>
      </c>
      <c r="C8" s="41" t="s">
        <v>503</v>
      </c>
      <c r="D8" s="41" t="s">
        <v>74</v>
      </c>
      <c r="E8" s="239">
        <v>2011</v>
      </c>
      <c r="F8" s="741" t="s">
        <v>531</v>
      </c>
      <c r="G8" s="518">
        <v>85</v>
      </c>
      <c r="H8" s="120">
        <v>105</v>
      </c>
      <c r="I8" s="120"/>
      <c r="J8" s="120"/>
      <c r="K8" s="120"/>
      <c r="L8" s="120"/>
      <c r="M8" s="120"/>
      <c r="N8" s="120"/>
      <c r="O8" s="120"/>
      <c r="P8" s="388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384"/>
      <c r="AB8" s="120"/>
      <c r="AC8" s="527"/>
      <c r="AD8" s="527"/>
      <c r="AE8" s="390">
        <f t="shared" si="0"/>
        <v>190</v>
      </c>
      <c r="AF8" s="388">
        <f t="shared" ref="AF8:AF40" si="1">COUNTA(G8:AC8)</f>
        <v>2</v>
      </c>
    </row>
    <row r="9" spans="1:32" ht="15.75" x14ac:dyDescent="0.25">
      <c r="A9" s="254" t="s">
        <v>36</v>
      </c>
      <c r="B9" s="1667" t="s">
        <v>11</v>
      </c>
      <c r="C9" s="122" t="s">
        <v>924</v>
      </c>
      <c r="D9" s="122" t="s">
        <v>445</v>
      </c>
      <c r="E9" s="240">
        <v>2012</v>
      </c>
      <c r="F9" s="124" t="s">
        <v>531</v>
      </c>
      <c r="G9" s="519"/>
      <c r="H9" s="244">
        <v>115</v>
      </c>
      <c r="I9" s="121">
        <v>75</v>
      </c>
      <c r="J9" s="244"/>
      <c r="K9" s="244"/>
      <c r="L9" s="244"/>
      <c r="M9" s="121"/>
      <c r="N9" s="244"/>
      <c r="O9" s="244"/>
      <c r="P9" s="734"/>
      <c r="Q9" s="234"/>
      <c r="R9" s="234"/>
      <c r="S9" s="234"/>
      <c r="T9" s="234"/>
      <c r="U9" s="234"/>
      <c r="V9" s="234"/>
      <c r="W9" s="234"/>
      <c r="X9" s="234"/>
      <c r="Y9" s="234"/>
      <c r="Z9" s="234"/>
      <c r="AA9" s="386"/>
      <c r="AB9" s="234"/>
      <c r="AC9" s="528"/>
      <c r="AD9" s="528"/>
      <c r="AE9" s="390">
        <f t="shared" si="0"/>
        <v>190</v>
      </c>
      <c r="AF9" s="388">
        <f t="shared" si="1"/>
        <v>2</v>
      </c>
    </row>
    <row r="10" spans="1:32" ht="15.75" x14ac:dyDescent="0.25">
      <c r="A10" s="254" t="s">
        <v>37</v>
      </c>
      <c r="B10" s="414" t="s">
        <v>13</v>
      </c>
      <c r="C10" s="41" t="s">
        <v>95</v>
      </c>
      <c r="D10" s="41" t="s">
        <v>96</v>
      </c>
      <c r="E10" s="239">
        <v>2011</v>
      </c>
      <c r="F10" s="741" t="s">
        <v>531</v>
      </c>
      <c r="G10" s="518">
        <v>68</v>
      </c>
      <c r="H10" s="234">
        <v>57</v>
      </c>
      <c r="I10" s="120">
        <v>57</v>
      </c>
      <c r="J10" s="234"/>
      <c r="K10" s="234"/>
      <c r="L10" s="234"/>
      <c r="M10" s="120"/>
      <c r="N10" s="234"/>
      <c r="O10" s="234"/>
      <c r="P10" s="531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386"/>
      <c r="AB10" s="234"/>
      <c r="AC10" s="528"/>
      <c r="AD10" s="528"/>
      <c r="AE10" s="390">
        <f t="shared" si="0"/>
        <v>182</v>
      </c>
      <c r="AF10" s="388">
        <f t="shared" si="1"/>
        <v>3</v>
      </c>
    </row>
    <row r="11" spans="1:32" ht="15.75" x14ac:dyDescent="0.25">
      <c r="A11" s="254" t="s">
        <v>39</v>
      </c>
      <c r="B11" s="1667" t="s">
        <v>24</v>
      </c>
      <c r="C11" s="122" t="s">
        <v>69</v>
      </c>
      <c r="D11" s="122" t="s">
        <v>70</v>
      </c>
      <c r="E11" s="240">
        <v>2012</v>
      </c>
      <c r="F11" s="124" t="s">
        <v>531</v>
      </c>
      <c r="G11" s="518"/>
      <c r="H11" s="234">
        <v>95</v>
      </c>
      <c r="I11" s="120">
        <v>80</v>
      </c>
      <c r="J11" s="234"/>
      <c r="K11" s="234"/>
      <c r="L11" s="234"/>
      <c r="M11" s="120"/>
      <c r="N11" s="234"/>
      <c r="O11" s="234"/>
      <c r="P11" s="531"/>
      <c r="Q11" s="234"/>
      <c r="R11" s="234"/>
      <c r="S11" s="234"/>
      <c r="T11" s="234"/>
      <c r="U11" s="234"/>
      <c r="V11" s="234"/>
      <c r="W11" s="234"/>
      <c r="X11" s="234"/>
      <c r="Y11" s="234"/>
      <c r="Z11" s="234"/>
      <c r="AA11" s="386"/>
      <c r="AB11" s="234"/>
      <c r="AC11" s="528"/>
      <c r="AD11" s="528"/>
      <c r="AE11" s="390">
        <f t="shared" si="0"/>
        <v>175</v>
      </c>
      <c r="AF11" s="388">
        <f t="shared" si="1"/>
        <v>2</v>
      </c>
    </row>
    <row r="12" spans="1:32" ht="15.75" x14ac:dyDescent="0.25">
      <c r="A12" s="254" t="s">
        <v>40</v>
      </c>
      <c r="B12" s="414" t="s">
        <v>11</v>
      </c>
      <c r="C12" s="41" t="s">
        <v>168</v>
      </c>
      <c r="D12" s="41" t="s">
        <v>84</v>
      </c>
      <c r="E12" s="239">
        <v>2012</v>
      </c>
      <c r="F12" s="741" t="s">
        <v>531</v>
      </c>
      <c r="G12" s="518"/>
      <c r="H12" s="234">
        <v>75</v>
      </c>
      <c r="I12" s="120">
        <v>100</v>
      </c>
      <c r="J12" s="234"/>
      <c r="K12" s="234"/>
      <c r="L12" s="234"/>
      <c r="M12" s="120"/>
      <c r="N12" s="234"/>
      <c r="O12" s="234"/>
      <c r="P12" s="531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386"/>
      <c r="AB12" s="234"/>
      <c r="AC12" s="528"/>
      <c r="AD12" s="528"/>
      <c r="AE12" s="390">
        <f t="shared" si="0"/>
        <v>175</v>
      </c>
      <c r="AF12" s="388">
        <f t="shared" si="1"/>
        <v>2</v>
      </c>
    </row>
    <row r="13" spans="1:32" ht="15.75" x14ac:dyDescent="0.25">
      <c r="A13" s="254" t="s">
        <v>43</v>
      </c>
      <c r="B13" s="414" t="s">
        <v>14</v>
      </c>
      <c r="C13" s="41" t="s">
        <v>122</v>
      </c>
      <c r="D13" s="41" t="s">
        <v>96</v>
      </c>
      <c r="E13" s="239">
        <v>2011</v>
      </c>
      <c r="F13" s="741" t="s">
        <v>531</v>
      </c>
      <c r="G13" s="518"/>
      <c r="H13" s="120">
        <v>170</v>
      </c>
      <c r="I13" s="120"/>
      <c r="J13" s="120"/>
      <c r="K13" s="120"/>
      <c r="L13" s="120"/>
      <c r="M13" s="120"/>
      <c r="N13" s="120"/>
      <c r="O13" s="120"/>
      <c r="P13" s="388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384"/>
      <c r="AB13" s="120"/>
      <c r="AC13" s="527"/>
      <c r="AD13" s="527"/>
      <c r="AE13" s="390">
        <f t="shared" si="0"/>
        <v>170</v>
      </c>
      <c r="AF13" s="388">
        <f t="shared" si="1"/>
        <v>1</v>
      </c>
    </row>
    <row r="14" spans="1:32" ht="15.75" x14ac:dyDescent="0.25">
      <c r="A14" s="254" t="s">
        <v>44</v>
      </c>
      <c r="B14" s="414" t="s">
        <v>14</v>
      </c>
      <c r="C14" s="41" t="s">
        <v>160</v>
      </c>
      <c r="D14" s="41" t="s">
        <v>98</v>
      </c>
      <c r="E14" s="239">
        <v>2011</v>
      </c>
      <c r="F14" s="741" t="s">
        <v>531</v>
      </c>
      <c r="G14" s="518"/>
      <c r="H14" s="120">
        <v>150</v>
      </c>
      <c r="I14" s="120"/>
      <c r="J14" s="120"/>
      <c r="K14" s="120"/>
      <c r="L14" s="120"/>
      <c r="M14" s="120"/>
      <c r="N14" s="120"/>
      <c r="O14" s="120"/>
      <c r="P14" s="388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384"/>
      <c r="AB14" s="120"/>
      <c r="AC14" s="527"/>
      <c r="AD14" s="527"/>
      <c r="AE14" s="390">
        <f t="shared" si="0"/>
        <v>150</v>
      </c>
      <c r="AF14" s="388">
        <f t="shared" si="1"/>
        <v>1</v>
      </c>
    </row>
    <row r="15" spans="1:32" ht="15.75" x14ac:dyDescent="0.25">
      <c r="A15" s="254" t="s">
        <v>45</v>
      </c>
      <c r="B15" s="414" t="s">
        <v>385</v>
      </c>
      <c r="C15" s="41" t="s">
        <v>409</v>
      </c>
      <c r="D15" s="41" t="s">
        <v>68</v>
      </c>
      <c r="E15" s="239">
        <v>2011</v>
      </c>
      <c r="F15" s="741" t="s">
        <v>531</v>
      </c>
      <c r="G15" s="518">
        <v>40</v>
      </c>
      <c r="H15" s="120">
        <v>80</v>
      </c>
      <c r="I15" s="120"/>
      <c r="J15" s="120"/>
      <c r="K15" s="120"/>
      <c r="L15" s="120"/>
      <c r="M15" s="120"/>
      <c r="N15" s="120"/>
      <c r="O15" s="120"/>
      <c r="P15" s="388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384"/>
      <c r="AB15" s="120"/>
      <c r="AC15" s="527"/>
      <c r="AD15" s="527"/>
      <c r="AE15" s="390">
        <f t="shared" si="0"/>
        <v>120</v>
      </c>
      <c r="AF15" s="388">
        <f t="shared" si="1"/>
        <v>2</v>
      </c>
    </row>
    <row r="16" spans="1:32" ht="15.75" x14ac:dyDescent="0.25">
      <c r="A16" s="254" t="s">
        <v>46</v>
      </c>
      <c r="B16" s="414" t="s">
        <v>10</v>
      </c>
      <c r="C16" s="41" t="s">
        <v>779</v>
      </c>
      <c r="D16" s="41" t="s">
        <v>140</v>
      </c>
      <c r="E16" s="239">
        <v>2011</v>
      </c>
      <c r="F16" s="741" t="s">
        <v>531</v>
      </c>
      <c r="G16" s="518"/>
      <c r="H16" s="234">
        <v>60</v>
      </c>
      <c r="I16" s="120">
        <v>42</v>
      </c>
      <c r="J16" s="234"/>
      <c r="K16" s="234"/>
      <c r="L16" s="234"/>
      <c r="M16" s="120"/>
      <c r="N16" s="234"/>
      <c r="O16" s="234"/>
      <c r="P16" s="531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386"/>
      <c r="AB16" s="234"/>
      <c r="AC16" s="528"/>
      <c r="AD16" s="528"/>
      <c r="AE16" s="390">
        <f t="shared" si="0"/>
        <v>102</v>
      </c>
      <c r="AF16" s="388">
        <f t="shared" si="1"/>
        <v>2</v>
      </c>
    </row>
    <row r="17" spans="1:40" ht="15.75" x14ac:dyDescent="0.25">
      <c r="A17" s="254" t="s">
        <v>47</v>
      </c>
      <c r="B17" s="1667" t="s">
        <v>385</v>
      </c>
      <c r="C17" s="122" t="s">
        <v>397</v>
      </c>
      <c r="D17" s="122" t="s">
        <v>70</v>
      </c>
      <c r="E17" s="240">
        <v>2012</v>
      </c>
      <c r="F17" s="124" t="s">
        <v>531</v>
      </c>
      <c r="G17" s="519">
        <v>45</v>
      </c>
      <c r="H17" s="234">
        <v>48</v>
      </c>
      <c r="I17" s="120"/>
      <c r="J17" s="234"/>
      <c r="K17" s="234"/>
      <c r="L17" s="234"/>
      <c r="M17" s="120"/>
      <c r="N17" s="234"/>
      <c r="O17" s="234"/>
      <c r="P17" s="531"/>
      <c r="Q17" s="234"/>
      <c r="R17" s="234"/>
      <c r="S17" s="234"/>
      <c r="T17" s="234"/>
      <c r="U17" s="234"/>
      <c r="V17" s="234"/>
      <c r="W17" s="234"/>
      <c r="X17" s="234"/>
      <c r="Y17" s="234"/>
      <c r="Z17" s="234"/>
      <c r="AA17" s="386"/>
      <c r="AB17" s="234"/>
      <c r="AC17" s="528"/>
      <c r="AD17" s="528"/>
      <c r="AE17" s="390">
        <f t="shared" si="0"/>
        <v>93</v>
      </c>
      <c r="AF17" s="388">
        <f t="shared" si="1"/>
        <v>2</v>
      </c>
    </row>
    <row r="18" spans="1:40" ht="15.75" x14ac:dyDescent="0.25">
      <c r="A18" s="254" t="s">
        <v>48</v>
      </c>
      <c r="B18" s="414" t="s">
        <v>10</v>
      </c>
      <c r="C18" s="41" t="s">
        <v>172</v>
      </c>
      <c r="D18" s="41" t="s">
        <v>138</v>
      </c>
      <c r="E18" s="239">
        <v>2012</v>
      </c>
      <c r="F18" s="741" t="s">
        <v>531</v>
      </c>
      <c r="G18" s="518"/>
      <c r="H18" s="234">
        <v>34</v>
      </c>
      <c r="I18" s="120">
        <v>45</v>
      </c>
      <c r="J18" s="234"/>
      <c r="K18" s="234"/>
      <c r="L18" s="234"/>
      <c r="M18" s="120"/>
      <c r="N18" s="234"/>
      <c r="O18" s="234"/>
      <c r="P18" s="531"/>
      <c r="Q18" s="234"/>
      <c r="R18" s="234"/>
      <c r="S18" s="234"/>
      <c r="T18" s="234"/>
      <c r="U18" s="234"/>
      <c r="V18" s="234"/>
      <c r="W18" s="234"/>
      <c r="X18" s="234"/>
      <c r="Y18" s="234"/>
      <c r="Z18" s="234"/>
      <c r="AA18" s="386"/>
      <c r="AB18" s="234"/>
      <c r="AC18" s="528"/>
      <c r="AD18" s="528"/>
      <c r="AE18" s="390">
        <f t="shared" si="0"/>
        <v>79</v>
      </c>
      <c r="AF18" s="388">
        <f t="shared" si="1"/>
        <v>2</v>
      </c>
    </row>
    <row r="19" spans="1:40" ht="15.75" x14ac:dyDescent="0.25">
      <c r="A19" s="254" t="s">
        <v>49</v>
      </c>
      <c r="B19" s="1667" t="s">
        <v>491</v>
      </c>
      <c r="C19" s="122" t="s">
        <v>495</v>
      </c>
      <c r="D19" s="122" t="s">
        <v>145</v>
      </c>
      <c r="E19" s="240">
        <v>2012</v>
      </c>
      <c r="F19" s="124" t="s">
        <v>531</v>
      </c>
      <c r="G19" s="519">
        <v>38</v>
      </c>
      <c r="H19" s="234">
        <v>32</v>
      </c>
      <c r="I19" s="120"/>
      <c r="J19" s="234"/>
      <c r="K19" s="234"/>
      <c r="L19" s="234"/>
      <c r="M19" s="120"/>
      <c r="N19" s="234"/>
      <c r="O19" s="234"/>
      <c r="P19" s="531"/>
      <c r="Q19" s="234"/>
      <c r="R19" s="234"/>
      <c r="S19" s="234"/>
      <c r="T19" s="234"/>
      <c r="U19" s="234"/>
      <c r="V19" s="234"/>
      <c r="W19" s="234"/>
      <c r="X19" s="234"/>
      <c r="Y19" s="234"/>
      <c r="Z19" s="234"/>
      <c r="AA19" s="386"/>
      <c r="AB19" s="234"/>
      <c r="AC19" s="528"/>
      <c r="AD19" s="528"/>
      <c r="AE19" s="390">
        <f t="shared" si="0"/>
        <v>70</v>
      </c>
      <c r="AF19" s="388">
        <f t="shared" si="1"/>
        <v>2</v>
      </c>
    </row>
    <row r="20" spans="1:40" ht="15.75" x14ac:dyDescent="0.25">
      <c r="A20" s="254" t="s">
        <v>50</v>
      </c>
      <c r="B20" s="414" t="s">
        <v>9</v>
      </c>
      <c r="C20" s="41" t="s">
        <v>507</v>
      </c>
      <c r="D20" s="41" t="s">
        <v>77</v>
      </c>
      <c r="E20" s="239">
        <v>2011</v>
      </c>
      <c r="F20" s="741" t="s">
        <v>531</v>
      </c>
      <c r="G20" s="518"/>
      <c r="H20" s="120"/>
      <c r="I20" s="120">
        <v>70</v>
      </c>
      <c r="J20" s="120"/>
      <c r="K20" s="120"/>
      <c r="L20" s="120"/>
      <c r="M20" s="120"/>
      <c r="N20" s="120"/>
      <c r="O20" s="120"/>
      <c r="P20" s="388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384"/>
      <c r="AB20" s="120"/>
      <c r="AC20" s="527"/>
      <c r="AD20" s="527"/>
      <c r="AE20" s="390">
        <f t="shared" si="0"/>
        <v>70</v>
      </c>
      <c r="AF20" s="388">
        <f t="shared" si="1"/>
        <v>1</v>
      </c>
    </row>
    <row r="21" spans="1:40" ht="15.75" x14ac:dyDescent="0.25">
      <c r="A21" s="254" t="s">
        <v>51</v>
      </c>
      <c r="B21" s="414" t="s">
        <v>94</v>
      </c>
      <c r="C21" s="41" t="s">
        <v>496</v>
      </c>
      <c r="D21" s="41" t="s">
        <v>497</v>
      </c>
      <c r="E21" s="239">
        <v>2011</v>
      </c>
      <c r="F21" s="741" t="s">
        <v>531</v>
      </c>
      <c r="G21" s="519"/>
      <c r="H21" s="234">
        <v>65</v>
      </c>
      <c r="I21" s="121"/>
      <c r="J21" s="244"/>
      <c r="K21" s="244"/>
      <c r="L21" s="244"/>
      <c r="M21" s="121"/>
      <c r="N21" s="244"/>
      <c r="O21" s="244"/>
      <c r="P21" s="734"/>
      <c r="Q21" s="244"/>
      <c r="R21" s="244"/>
      <c r="S21" s="244"/>
      <c r="T21" s="244"/>
      <c r="U21" s="244"/>
      <c r="V21" s="244"/>
      <c r="W21" s="244"/>
      <c r="X21" s="244"/>
      <c r="Y21" s="244"/>
      <c r="Z21" s="244"/>
      <c r="AA21" s="418"/>
      <c r="AB21" s="244"/>
      <c r="AC21" s="735"/>
      <c r="AD21" s="735"/>
      <c r="AE21" s="390">
        <f t="shared" si="0"/>
        <v>65</v>
      </c>
      <c r="AF21" s="388">
        <f t="shared" si="1"/>
        <v>1</v>
      </c>
    </row>
    <row r="22" spans="1:40" ht="15.75" x14ac:dyDescent="0.25">
      <c r="A22" s="254" t="s">
        <v>52</v>
      </c>
      <c r="B22" s="414" t="s">
        <v>472</v>
      </c>
      <c r="C22" s="41" t="s">
        <v>567</v>
      </c>
      <c r="D22" s="41" t="s">
        <v>114</v>
      </c>
      <c r="E22" s="239">
        <v>2012</v>
      </c>
      <c r="F22" s="741" t="s">
        <v>531</v>
      </c>
      <c r="G22" s="518">
        <v>58</v>
      </c>
      <c r="H22" s="234"/>
      <c r="I22" s="120"/>
      <c r="J22" s="234"/>
      <c r="K22" s="234"/>
      <c r="L22" s="234"/>
      <c r="M22" s="120"/>
      <c r="N22" s="234"/>
      <c r="O22" s="234"/>
      <c r="P22" s="531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386"/>
      <c r="AB22" s="234"/>
      <c r="AC22" s="528"/>
      <c r="AD22" s="528"/>
      <c r="AE22" s="390">
        <f t="shared" si="0"/>
        <v>58</v>
      </c>
      <c r="AF22" s="388">
        <f t="shared" si="1"/>
        <v>1</v>
      </c>
    </row>
    <row r="23" spans="1:40" ht="15.75" x14ac:dyDescent="0.25">
      <c r="A23" s="254" t="s">
        <v>53</v>
      </c>
      <c r="B23" s="414" t="s">
        <v>16</v>
      </c>
      <c r="C23" s="41" t="s">
        <v>747</v>
      </c>
      <c r="D23" s="41" t="s">
        <v>748</v>
      </c>
      <c r="E23" s="239">
        <v>2011</v>
      </c>
      <c r="F23" s="741" t="s">
        <v>531</v>
      </c>
      <c r="G23" s="518"/>
      <c r="H23" s="120"/>
      <c r="I23" s="120">
        <v>54</v>
      </c>
      <c r="J23" s="120"/>
      <c r="K23" s="120"/>
      <c r="L23" s="120"/>
      <c r="M23" s="120"/>
      <c r="N23" s="120"/>
      <c r="O23" s="120"/>
      <c r="P23" s="388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384"/>
      <c r="AB23" s="120"/>
      <c r="AC23" s="527"/>
      <c r="AD23" s="527"/>
      <c r="AE23" s="390">
        <f t="shared" si="0"/>
        <v>54</v>
      </c>
      <c r="AF23" s="388">
        <f t="shared" si="1"/>
        <v>1</v>
      </c>
    </row>
    <row r="24" spans="1:40" ht="15.75" x14ac:dyDescent="0.25">
      <c r="A24" s="254" t="s">
        <v>54</v>
      </c>
      <c r="B24" s="1667" t="s">
        <v>571</v>
      </c>
      <c r="C24" s="122" t="s">
        <v>502</v>
      </c>
      <c r="D24" s="122" t="s">
        <v>128</v>
      </c>
      <c r="E24" s="240">
        <v>2012</v>
      </c>
      <c r="F24" s="124" t="s">
        <v>531</v>
      </c>
      <c r="G24" s="519">
        <v>53</v>
      </c>
      <c r="H24" s="234"/>
      <c r="I24" s="120"/>
      <c r="J24" s="234"/>
      <c r="K24" s="234"/>
      <c r="L24" s="234"/>
      <c r="M24" s="120"/>
      <c r="N24" s="234"/>
      <c r="O24" s="234"/>
      <c r="P24" s="531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386"/>
      <c r="AB24" s="234"/>
      <c r="AC24" s="528"/>
      <c r="AD24" s="528"/>
      <c r="AE24" s="390">
        <f t="shared" si="0"/>
        <v>53</v>
      </c>
      <c r="AF24" s="388">
        <f t="shared" si="1"/>
        <v>1</v>
      </c>
    </row>
    <row r="25" spans="1:40" ht="15.75" customHeight="1" x14ac:dyDescent="0.25">
      <c r="A25" s="254" t="s">
        <v>55</v>
      </c>
      <c r="B25" s="414" t="s">
        <v>24</v>
      </c>
      <c r="C25" s="41" t="s">
        <v>920</v>
      </c>
      <c r="D25" s="41" t="s">
        <v>921</v>
      </c>
      <c r="E25" s="239">
        <v>2011</v>
      </c>
      <c r="F25" s="741" t="s">
        <v>532</v>
      </c>
      <c r="G25" s="519"/>
      <c r="H25" s="120">
        <v>51</v>
      </c>
      <c r="I25" s="120"/>
      <c r="J25" s="120"/>
      <c r="K25" s="120"/>
      <c r="L25" s="120"/>
      <c r="M25" s="120"/>
      <c r="N25" s="120"/>
      <c r="O25" s="120"/>
      <c r="P25" s="388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384"/>
      <c r="AB25" s="120"/>
      <c r="AC25" s="527"/>
      <c r="AD25" s="527"/>
      <c r="AE25" s="390">
        <f t="shared" si="0"/>
        <v>51</v>
      </c>
      <c r="AF25" s="388">
        <f t="shared" si="1"/>
        <v>1</v>
      </c>
    </row>
    <row r="26" spans="1:40" ht="15.75" x14ac:dyDescent="0.25">
      <c r="A26" s="254" t="s">
        <v>56</v>
      </c>
      <c r="B26" s="414" t="s">
        <v>472</v>
      </c>
      <c r="C26" s="41" t="s">
        <v>900</v>
      </c>
      <c r="D26" s="41" t="s">
        <v>74</v>
      </c>
      <c r="E26" s="239">
        <v>2012</v>
      </c>
      <c r="F26" s="741" t="s">
        <v>531</v>
      </c>
      <c r="G26" s="518">
        <v>48</v>
      </c>
      <c r="H26" s="120"/>
      <c r="I26" s="120"/>
      <c r="J26" s="120"/>
      <c r="K26" s="120"/>
      <c r="L26" s="120"/>
      <c r="M26" s="120"/>
      <c r="N26" s="120"/>
      <c r="O26" s="120"/>
      <c r="P26" s="388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384"/>
      <c r="AB26" s="120"/>
      <c r="AC26" s="527"/>
      <c r="AD26" s="527"/>
      <c r="AE26" s="390">
        <f t="shared" si="0"/>
        <v>48</v>
      </c>
      <c r="AF26" s="388">
        <f t="shared" si="1"/>
        <v>1</v>
      </c>
    </row>
    <row r="27" spans="1:40" ht="15.75" x14ac:dyDescent="0.25">
      <c r="A27" s="254" t="s">
        <v>57</v>
      </c>
      <c r="B27" s="414" t="s">
        <v>16</v>
      </c>
      <c r="C27" s="41" t="s">
        <v>780</v>
      </c>
      <c r="D27" s="41" t="s">
        <v>71</v>
      </c>
      <c r="E27" s="239">
        <v>2012</v>
      </c>
      <c r="F27" s="741" t="s">
        <v>532</v>
      </c>
      <c r="G27" s="518">
        <v>21</v>
      </c>
      <c r="H27" s="234">
        <v>26</v>
      </c>
      <c r="I27" s="120"/>
      <c r="J27" s="234"/>
      <c r="K27" s="234"/>
      <c r="L27" s="234"/>
      <c r="M27" s="120"/>
      <c r="N27" s="234"/>
      <c r="O27" s="234"/>
      <c r="P27" s="531"/>
      <c r="Q27" s="234"/>
      <c r="R27" s="234"/>
      <c r="S27" s="234"/>
      <c r="T27" s="234"/>
      <c r="U27" s="234"/>
      <c r="V27" s="234"/>
      <c r="W27" s="234"/>
      <c r="X27" s="234"/>
      <c r="Y27" s="234"/>
      <c r="Z27" s="234"/>
      <c r="AA27" s="386"/>
      <c r="AB27" s="234"/>
      <c r="AC27" s="528"/>
      <c r="AD27" s="528"/>
      <c r="AE27" s="390">
        <f t="shared" si="0"/>
        <v>47</v>
      </c>
      <c r="AF27" s="388">
        <f t="shared" si="1"/>
        <v>2</v>
      </c>
      <c r="AM27" s="37"/>
      <c r="AN27" s="37"/>
    </row>
    <row r="28" spans="1:40" ht="15.75" x14ac:dyDescent="0.25">
      <c r="A28" s="254" t="s">
        <v>58</v>
      </c>
      <c r="B28" s="414" t="s">
        <v>385</v>
      </c>
      <c r="C28" s="41" t="s">
        <v>562</v>
      </c>
      <c r="D28" s="41" t="s">
        <v>116</v>
      </c>
      <c r="E28" s="239">
        <v>2011</v>
      </c>
      <c r="F28" s="741" t="s">
        <v>531</v>
      </c>
      <c r="G28" s="518"/>
      <c r="H28" s="234">
        <v>45</v>
      </c>
      <c r="I28" s="120"/>
      <c r="J28" s="234"/>
      <c r="K28" s="234"/>
      <c r="L28" s="234"/>
      <c r="M28" s="120"/>
      <c r="N28" s="234"/>
      <c r="O28" s="234"/>
      <c r="P28" s="531"/>
      <c r="Q28" s="234"/>
      <c r="R28" s="234"/>
      <c r="S28" s="234"/>
      <c r="T28" s="234"/>
      <c r="U28" s="234"/>
      <c r="V28" s="234"/>
      <c r="W28" s="234"/>
      <c r="X28" s="234"/>
      <c r="Y28" s="234"/>
      <c r="Z28" s="234"/>
      <c r="AA28" s="386"/>
      <c r="AB28" s="234"/>
      <c r="AC28" s="528"/>
      <c r="AD28" s="528"/>
      <c r="AE28" s="390">
        <f t="shared" si="0"/>
        <v>45</v>
      </c>
      <c r="AF28" s="388">
        <f t="shared" si="1"/>
        <v>1</v>
      </c>
    </row>
    <row r="29" spans="1:40" ht="14.25" customHeight="1" x14ac:dyDescent="0.25">
      <c r="A29" s="254" t="s">
        <v>59</v>
      </c>
      <c r="B29" s="414" t="s">
        <v>472</v>
      </c>
      <c r="C29" s="41" t="s">
        <v>473</v>
      </c>
      <c r="D29" s="41" t="s">
        <v>499</v>
      </c>
      <c r="E29" s="239">
        <v>2012</v>
      </c>
      <c r="F29" s="1663" t="s">
        <v>555</v>
      </c>
      <c r="G29" s="518">
        <v>43</v>
      </c>
      <c r="H29" s="234"/>
      <c r="I29" s="120"/>
      <c r="J29" s="234"/>
      <c r="K29" s="234"/>
      <c r="L29" s="234"/>
      <c r="M29" s="120"/>
      <c r="N29" s="234"/>
      <c r="O29" s="234"/>
      <c r="P29" s="531"/>
      <c r="Q29" s="234"/>
      <c r="R29" s="234"/>
      <c r="S29" s="234"/>
      <c r="T29" s="234"/>
      <c r="U29" s="234"/>
      <c r="V29" s="234"/>
      <c r="W29" s="234"/>
      <c r="X29" s="234"/>
      <c r="Y29" s="234"/>
      <c r="Z29" s="234"/>
      <c r="AA29" s="386"/>
      <c r="AB29" s="234"/>
      <c r="AC29" s="528"/>
      <c r="AD29" s="528"/>
      <c r="AE29" s="390">
        <f t="shared" si="0"/>
        <v>43</v>
      </c>
      <c r="AF29" s="388">
        <f t="shared" si="1"/>
        <v>1</v>
      </c>
    </row>
    <row r="30" spans="1:40" ht="15.75" x14ac:dyDescent="0.25">
      <c r="A30" s="254" t="s">
        <v>60</v>
      </c>
      <c r="B30" s="414" t="s">
        <v>7</v>
      </c>
      <c r="C30" s="41" t="s">
        <v>624</v>
      </c>
      <c r="D30" s="41" t="s">
        <v>375</v>
      </c>
      <c r="E30" s="239">
        <v>2012</v>
      </c>
      <c r="F30" s="741" t="s">
        <v>531</v>
      </c>
      <c r="G30" s="518">
        <v>24</v>
      </c>
      <c r="H30" s="234">
        <v>19</v>
      </c>
      <c r="I30" s="120"/>
      <c r="J30" s="234"/>
      <c r="K30" s="234"/>
      <c r="L30" s="234"/>
      <c r="M30" s="120"/>
      <c r="N30" s="234"/>
      <c r="O30" s="234"/>
      <c r="P30" s="531"/>
      <c r="Q30" s="234"/>
      <c r="R30" s="234"/>
      <c r="S30" s="234"/>
      <c r="T30" s="234"/>
      <c r="U30" s="234"/>
      <c r="V30" s="234"/>
      <c r="W30" s="234"/>
      <c r="X30" s="234"/>
      <c r="Y30" s="234"/>
      <c r="Z30" s="234"/>
      <c r="AA30" s="386"/>
      <c r="AB30" s="234"/>
      <c r="AC30" s="528"/>
      <c r="AD30" s="528"/>
      <c r="AE30" s="390">
        <f t="shared" si="0"/>
        <v>43</v>
      </c>
      <c r="AF30" s="388">
        <f t="shared" si="1"/>
        <v>2</v>
      </c>
    </row>
    <row r="31" spans="1:40" ht="15.75" x14ac:dyDescent="0.25">
      <c r="A31" s="254" t="s">
        <v>61</v>
      </c>
      <c r="B31" s="414" t="s">
        <v>16</v>
      </c>
      <c r="C31" s="41" t="s">
        <v>780</v>
      </c>
      <c r="D31" s="41" t="s">
        <v>66</v>
      </c>
      <c r="E31" s="239">
        <v>2012</v>
      </c>
      <c r="F31" s="741" t="s">
        <v>532</v>
      </c>
      <c r="G31" s="518"/>
      <c r="H31" s="120">
        <v>42</v>
      </c>
      <c r="I31" s="120"/>
      <c r="J31" s="120"/>
      <c r="K31" s="120"/>
      <c r="L31" s="120"/>
      <c r="M31" s="120"/>
      <c r="N31" s="120"/>
      <c r="O31" s="120"/>
      <c r="P31" s="388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384"/>
      <c r="AB31" s="120"/>
      <c r="AC31" s="527"/>
      <c r="AD31" s="527"/>
      <c r="AE31" s="390">
        <f t="shared" si="0"/>
        <v>42</v>
      </c>
      <c r="AF31" s="388">
        <f t="shared" si="1"/>
        <v>1</v>
      </c>
    </row>
    <row r="32" spans="1:40" ht="15.75" x14ac:dyDescent="0.25">
      <c r="A32" s="254" t="s">
        <v>62</v>
      </c>
      <c r="B32" s="414" t="s">
        <v>657</v>
      </c>
      <c r="C32" s="41" t="s">
        <v>803</v>
      </c>
      <c r="D32" s="41" t="s">
        <v>74</v>
      </c>
      <c r="E32" s="239">
        <v>2011</v>
      </c>
      <c r="F32" s="741" t="s">
        <v>532</v>
      </c>
      <c r="G32" s="518">
        <v>35</v>
      </c>
      <c r="H32" s="234"/>
      <c r="I32" s="120"/>
      <c r="J32" s="234"/>
      <c r="K32" s="234"/>
      <c r="L32" s="234"/>
      <c r="M32" s="120"/>
      <c r="N32" s="120"/>
      <c r="O32" s="234"/>
      <c r="P32" s="531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386"/>
      <c r="AB32" s="234"/>
      <c r="AC32" s="528"/>
      <c r="AD32" s="528"/>
      <c r="AE32" s="390">
        <f t="shared" si="0"/>
        <v>35</v>
      </c>
      <c r="AF32" s="388">
        <f t="shared" si="1"/>
        <v>1</v>
      </c>
    </row>
    <row r="33" spans="1:32" ht="15.75" x14ac:dyDescent="0.25">
      <c r="A33" s="254" t="s">
        <v>63</v>
      </c>
      <c r="B33" s="414" t="s">
        <v>24</v>
      </c>
      <c r="C33" s="41" t="s">
        <v>746</v>
      </c>
      <c r="D33" s="41" t="s">
        <v>71</v>
      </c>
      <c r="E33" s="239">
        <v>2012</v>
      </c>
      <c r="F33" s="741" t="s">
        <v>532</v>
      </c>
      <c r="G33" s="518">
        <v>33</v>
      </c>
      <c r="H33" s="120"/>
      <c r="I33" s="120"/>
      <c r="J33" s="120"/>
      <c r="K33" s="120"/>
      <c r="L33" s="120"/>
      <c r="M33" s="120"/>
      <c r="N33" s="120"/>
      <c r="O33" s="120"/>
      <c r="P33" s="388"/>
      <c r="Q33" s="120"/>
      <c r="R33" s="120"/>
      <c r="S33" s="120"/>
      <c r="T33" s="120"/>
      <c r="U33" s="120"/>
      <c r="V33" s="120"/>
      <c r="W33" s="120"/>
      <c r="X33" s="120"/>
      <c r="Y33" s="120"/>
      <c r="Z33" s="120"/>
      <c r="AA33" s="384"/>
      <c r="AB33" s="120"/>
      <c r="AC33" s="527"/>
      <c r="AD33" s="527"/>
      <c r="AE33" s="390">
        <f t="shared" si="0"/>
        <v>33</v>
      </c>
      <c r="AF33" s="388">
        <f t="shared" si="1"/>
        <v>1</v>
      </c>
    </row>
    <row r="34" spans="1:32" ht="15.75" x14ac:dyDescent="0.25">
      <c r="A34" s="254" t="s">
        <v>64</v>
      </c>
      <c r="B34" s="414" t="s">
        <v>24</v>
      </c>
      <c r="C34" s="41" t="s">
        <v>574</v>
      </c>
      <c r="D34" s="41" t="s">
        <v>114</v>
      </c>
      <c r="E34" s="239">
        <v>2012</v>
      </c>
      <c r="F34" s="741" t="s">
        <v>532</v>
      </c>
      <c r="G34" s="518">
        <v>30</v>
      </c>
      <c r="H34" s="244"/>
      <c r="I34" s="121"/>
      <c r="J34" s="244"/>
      <c r="K34" s="244"/>
      <c r="L34" s="244"/>
      <c r="M34" s="120"/>
      <c r="N34" s="234"/>
      <c r="O34" s="244"/>
      <c r="P34" s="531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386"/>
      <c r="AB34" s="234"/>
      <c r="AC34" s="528"/>
      <c r="AD34" s="528"/>
      <c r="AE34" s="390">
        <f t="shared" si="0"/>
        <v>30</v>
      </c>
      <c r="AF34" s="388">
        <f t="shared" si="1"/>
        <v>1</v>
      </c>
    </row>
    <row r="35" spans="1:32" ht="15.75" x14ac:dyDescent="0.25">
      <c r="A35" s="254" t="s">
        <v>65</v>
      </c>
      <c r="B35" s="414" t="s">
        <v>94</v>
      </c>
      <c r="C35" s="41" t="s">
        <v>498</v>
      </c>
      <c r="D35" s="41" t="s">
        <v>130</v>
      </c>
      <c r="E35" s="239">
        <v>2011</v>
      </c>
      <c r="F35" s="741" t="s">
        <v>531</v>
      </c>
      <c r="G35" s="518"/>
      <c r="H35" s="120">
        <v>30</v>
      </c>
      <c r="I35" s="120"/>
      <c r="J35" s="120"/>
      <c r="K35" s="120"/>
      <c r="L35" s="120"/>
      <c r="M35" s="120"/>
      <c r="N35" s="120"/>
      <c r="O35" s="120"/>
      <c r="P35" s="388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384"/>
      <c r="AB35" s="120"/>
      <c r="AC35" s="527"/>
      <c r="AD35" s="527"/>
      <c r="AE35" s="390">
        <f t="shared" si="0"/>
        <v>30</v>
      </c>
      <c r="AF35" s="388">
        <f t="shared" si="1"/>
        <v>1</v>
      </c>
    </row>
    <row r="36" spans="1:32" ht="15.75" x14ac:dyDescent="0.25">
      <c r="A36" s="254" t="s">
        <v>99</v>
      </c>
      <c r="B36" s="1667" t="s">
        <v>9</v>
      </c>
      <c r="C36" s="122" t="s">
        <v>619</v>
      </c>
      <c r="D36" s="122" t="s">
        <v>642</v>
      </c>
      <c r="E36" s="240">
        <v>2011</v>
      </c>
      <c r="F36" s="124" t="s">
        <v>532</v>
      </c>
      <c r="G36" s="519">
        <v>26</v>
      </c>
      <c r="H36" s="234"/>
      <c r="I36" s="120"/>
      <c r="J36" s="234"/>
      <c r="K36" s="234"/>
      <c r="L36" s="234"/>
      <c r="M36" s="120"/>
      <c r="N36" s="234"/>
      <c r="O36" s="234"/>
      <c r="P36" s="531"/>
      <c r="Q36" s="234"/>
      <c r="R36" s="234"/>
      <c r="S36" s="234"/>
      <c r="T36" s="234"/>
      <c r="U36" s="234"/>
      <c r="V36" s="234"/>
      <c r="W36" s="234"/>
      <c r="X36" s="234"/>
      <c r="Y36" s="234"/>
      <c r="Z36" s="234"/>
      <c r="AA36" s="386"/>
      <c r="AB36" s="234"/>
      <c r="AC36" s="528"/>
      <c r="AD36" s="528"/>
      <c r="AE36" s="390">
        <f t="shared" si="0"/>
        <v>26</v>
      </c>
      <c r="AF36" s="388">
        <f t="shared" si="1"/>
        <v>1</v>
      </c>
    </row>
    <row r="37" spans="1:32" ht="15.75" x14ac:dyDescent="0.25">
      <c r="A37" s="254" t="s">
        <v>100</v>
      </c>
      <c r="B37" s="414" t="s">
        <v>11</v>
      </c>
      <c r="C37" s="41" t="s">
        <v>526</v>
      </c>
      <c r="D37" s="41" t="s">
        <v>177</v>
      </c>
      <c r="E37" s="239">
        <v>2012</v>
      </c>
      <c r="F37" s="741" t="s">
        <v>531</v>
      </c>
      <c r="G37" s="518"/>
      <c r="H37" s="234">
        <v>24</v>
      </c>
      <c r="I37" s="120"/>
      <c r="J37" s="234"/>
      <c r="K37" s="234"/>
      <c r="L37" s="234"/>
      <c r="M37" s="120"/>
      <c r="N37" s="234"/>
      <c r="O37" s="234"/>
      <c r="P37" s="531"/>
      <c r="Q37" s="234"/>
      <c r="R37" s="234"/>
      <c r="S37" s="234"/>
      <c r="T37" s="234"/>
      <c r="U37" s="234"/>
      <c r="V37" s="234"/>
      <c r="W37" s="234"/>
      <c r="X37" s="234"/>
      <c r="Y37" s="234"/>
      <c r="Z37" s="234"/>
      <c r="AA37" s="386"/>
      <c r="AB37" s="234"/>
      <c r="AC37" s="528"/>
      <c r="AD37" s="528"/>
      <c r="AE37" s="390">
        <f t="shared" ref="AE37:AE68" si="2">SUM(G37:AD37)</f>
        <v>24</v>
      </c>
      <c r="AF37" s="388">
        <f t="shared" si="1"/>
        <v>1</v>
      </c>
    </row>
    <row r="38" spans="1:32" ht="15.75" x14ac:dyDescent="0.25">
      <c r="A38" s="254" t="s">
        <v>101</v>
      </c>
      <c r="B38" s="414" t="s">
        <v>657</v>
      </c>
      <c r="C38" s="41" t="s">
        <v>899</v>
      </c>
      <c r="D38" s="41" t="s">
        <v>141</v>
      </c>
      <c r="E38" s="239">
        <v>2012</v>
      </c>
      <c r="F38" s="741" t="s">
        <v>531</v>
      </c>
      <c r="G38" s="518">
        <v>23</v>
      </c>
      <c r="H38" s="244"/>
      <c r="I38" s="121"/>
      <c r="J38" s="244"/>
      <c r="K38" s="244"/>
      <c r="L38" s="244"/>
      <c r="M38" s="121"/>
      <c r="N38" s="244"/>
      <c r="O38" s="244"/>
      <c r="P38" s="73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418"/>
      <c r="AB38" s="244"/>
      <c r="AC38" s="735"/>
      <c r="AD38" s="735"/>
      <c r="AE38" s="390">
        <f t="shared" si="2"/>
        <v>23</v>
      </c>
      <c r="AF38" s="388">
        <f t="shared" si="1"/>
        <v>1</v>
      </c>
    </row>
    <row r="39" spans="1:32" ht="15.75" x14ac:dyDescent="0.25">
      <c r="A39" s="254" t="s">
        <v>102</v>
      </c>
      <c r="B39" s="414" t="s">
        <v>9</v>
      </c>
      <c r="C39" s="41" t="s">
        <v>156</v>
      </c>
      <c r="D39" s="41" t="s">
        <v>116</v>
      </c>
      <c r="E39" s="239">
        <v>2012</v>
      </c>
      <c r="F39" s="741" t="s">
        <v>531</v>
      </c>
      <c r="G39" s="518"/>
      <c r="H39" s="120">
        <v>22</v>
      </c>
      <c r="I39" s="120"/>
      <c r="J39" s="120"/>
      <c r="K39" s="120"/>
      <c r="L39" s="120"/>
      <c r="M39" s="120"/>
      <c r="N39" s="120"/>
      <c r="O39" s="120"/>
      <c r="P39" s="388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384"/>
      <c r="AB39" s="120"/>
      <c r="AC39" s="527"/>
      <c r="AD39" s="527"/>
      <c r="AE39" s="390">
        <f t="shared" si="2"/>
        <v>22</v>
      </c>
      <c r="AF39" s="388">
        <f t="shared" si="1"/>
        <v>1</v>
      </c>
    </row>
    <row r="40" spans="1:32" ht="15" customHeight="1" x14ac:dyDescent="0.25">
      <c r="A40" s="254" t="s">
        <v>103</v>
      </c>
      <c r="B40" s="414" t="s">
        <v>72</v>
      </c>
      <c r="C40" s="41" t="s">
        <v>97</v>
      </c>
      <c r="D40" s="41" t="s">
        <v>98</v>
      </c>
      <c r="E40" s="239">
        <v>2011</v>
      </c>
      <c r="F40" s="741" t="s">
        <v>531</v>
      </c>
      <c r="G40" s="518"/>
      <c r="H40" s="120"/>
      <c r="I40" s="120"/>
      <c r="J40" s="120"/>
      <c r="K40" s="120"/>
      <c r="L40" s="120"/>
      <c r="M40" s="120"/>
      <c r="N40" s="120"/>
      <c r="O40" s="120"/>
      <c r="P40" s="388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384"/>
      <c r="AB40" s="120"/>
      <c r="AC40" s="527"/>
      <c r="AD40" s="527"/>
      <c r="AE40" s="390">
        <f t="shared" si="2"/>
        <v>0</v>
      </c>
      <c r="AF40" s="388">
        <f t="shared" si="1"/>
        <v>0</v>
      </c>
    </row>
    <row r="41" spans="1:32" ht="15.75" hidden="1" x14ac:dyDescent="0.25">
      <c r="A41" s="254" t="s">
        <v>104</v>
      </c>
      <c r="B41" s="414" t="s">
        <v>72</v>
      </c>
      <c r="C41" s="41" t="s">
        <v>85</v>
      </c>
      <c r="D41" s="41" t="s">
        <v>84</v>
      </c>
      <c r="E41" s="239">
        <v>2011</v>
      </c>
      <c r="F41" s="741" t="s">
        <v>531</v>
      </c>
      <c r="G41" s="518"/>
      <c r="H41" s="120"/>
      <c r="I41" s="120"/>
      <c r="J41" s="120"/>
      <c r="K41" s="120"/>
      <c r="L41" s="120"/>
      <c r="M41" s="120"/>
      <c r="N41" s="120"/>
      <c r="O41" s="120"/>
      <c r="P41" s="388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384"/>
      <c r="AB41" s="803"/>
      <c r="AC41" s="527"/>
      <c r="AD41" s="527"/>
      <c r="AE41" s="390">
        <f t="shared" si="2"/>
        <v>0</v>
      </c>
      <c r="AF41" s="388">
        <f t="shared" ref="AF41" si="3">COUNTA(G41:AC41)</f>
        <v>0</v>
      </c>
    </row>
    <row r="42" spans="1:32" ht="15.75" hidden="1" x14ac:dyDescent="0.25">
      <c r="A42" s="254" t="s">
        <v>105</v>
      </c>
      <c r="B42" s="414" t="s">
        <v>72</v>
      </c>
      <c r="C42" s="41" t="s">
        <v>86</v>
      </c>
      <c r="D42" s="41" t="s">
        <v>77</v>
      </c>
      <c r="E42" s="239">
        <v>2011</v>
      </c>
      <c r="F42" s="741" t="s">
        <v>531</v>
      </c>
      <c r="G42" s="518"/>
      <c r="H42" s="120"/>
      <c r="I42" s="120"/>
      <c r="J42" s="120"/>
      <c r="K42" s="120"/>
      <c r="L42" s="120"/>
      <c r="M42" s="120"/>
      <c r="N42" s="120"/>
      <c r="O42" s="120"/>
      <c r="P42" s="388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384"/>
      <c r="AB42" s="120"/>
      <c r="AC42" s="527"/>
      <c r="AD42" s="527"/>
      <c r="AE42" s="390">
        <f t="shared" si="2"/>
        <v>0</v>
      </c>
      <c r="AF42" s="388">
        <v>0</v>
      </c>
    </row>
    <row r="43" spans="1:32" ht="15.75" hidden="1" x14ac:dyDescent="0.25">
      <c r="A43" s="254" t="s">
        <v>106</v>
      </c>
      <c r="B43" s="1667" t="s">
        <v>72</v>
      </c>
      <c r="C43" s="122" t="s">
        <v>89</v>
      </c>
      <c r="D43" s="122" t="s">
        <v>90</v>
      </c>
      <c r="E43" s="240">
        <v>2011</v>
      </c>
      <c r="F43" s="124" t="s">
        <v>531</v>
      </c>
      <c r="G43" s="518"/>
      <c r="H43" s="120"/>
      <c r="I43" s="120"/>
      <c r="J43" s="120"/>
      <c r="K43" s="120"/>
      <c r="L43" s="120"/>
      <c r="M43" s="120"/>
      <c r="N43" s="120"/>
      <c r="O43" s="120"/>
      <c r="P43" s="388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384"/>
      <c r="AB43" s="120"/>
      <c r="AC43" s="527"/>
      <c r="AD43" s="527"/>
      <c r="AE43" s="390">
        <f t="shared" si="2"/>
        <v>0</v>
      </c>
      <c r="AF43" s="388">
        <v>0</v>
      </c>
    </row>
    <row r="44" spans="1:32" ht="15.75" hidden="1" x14ac:dyDescent="0.25">
      <c r="A44" s="254" t="s">
        <v>107</v>
      </c>
      <c r="B44" s="414" t="s">
        <v>13</v>
      </c>
      <c r="C44" s="41" t="s">
        <v>163</v>
      </c>
      <c r="D44" s="41" t="s">
        <v>84</v>
      </c>
      <c r="E44" s="239">
        <v>2011</v>
      </c>
      <c r="F44" s="741" t="s">
        <v>531</v>
      </c>
      <c r="G44" s="519"/>
      <c r="H44" s="121"/>
      <c r="I44" s="121"/>
      <c r="J44" s="121"/>
      <c r="K44" s="121"/>
      <c r="L44" s="121"/>
      <c r="M44" s="121"/>
      <c r="N44" s="121"/>
      <c r="O44" s="121"/>
      <c r="P44" s="408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385"/>
      <c r="AB44" s="121"/>
      <c r="AC44" s="529"/>
      <c r="AD44" s="529"/>
      <c r="AE44" s="390">
        <f t="shared" si="2"/>
        <v>0</v>
      </c>
      <c r="AF44" s="388">
        <v>0</v>
      </c>
    </row>
    <row r="45" spans="1:32" ht="15.75" hidden="1" x14ac:dyDescent="0.25">
      <c r="A45" s="254" t="s">
        <v>108</v>
      </c>
      <c r="B45" s="414" t="s">
        <v>482</v>
      </c>
      <c r="C45" s="41" t="s">
        <v>18</v>
      </c>
      <c r="D45" s="41" t="s">
        <v>138</v>
      </c>
      <c r="E45" s="239">
        <v>2011</v>
      </c>
      <c r="F45" s="741" t="s">
        <v>531</v>
      </c>
      <c r="G45" s="519"/>
      <c r="H45" s="234"/>
      <c r="I45" s="120"/>
      <c r="J45" s="234"/>
      <c r="K45" s="234"/>
      <c r="L45" s="234"/>
      <c r="M45" s="120"/>
      <c r="N45" s="234"/>
      <c r="O45" s="234"/>
      <c r="P45" s="531"/>
      <c r="Q45" s="234"/>
      <c r="R45" s="234"/>
      <c r="S45" s="234"/>
      <c r="T45" s="234"/>
      <c r="U45" s="234"/>
      <c r="V45" s="234"/>
      <c r="W45" s="234"/>
      <c r="X45" s="234"/>
      <c r="Y45" s="234"/>
      <c r="Z45" s="234"/>
      <c r="AA45" s="386"/>
      <c r="AB45" s="234"/>
      <c r="AC45" s="528"/>
      <c r="AD45" s="528"/>
      <c r="AE45" s="390">
        <f t="shared" si="2"/>
        <v>0</v>
      </c>
      <c r="AF45" s="388">
        <f>COUNTA(G45:AC45)</f>
        <v>0</v>
      </c>
    </row>
    <row r="46" spans="1:32" ht="15.75" hidden="1" x14ac:dyDescent="0.25">
      <c r="A46" s="254" t="s">
        <v>109</v>
      </c>
      <c r="B46" s="1667" t="s">
        <v>519</v>
      </c>
      <c r="C46" s="122" t="s">
        <v>520</v>
      </c>
      <c r="D46" s="122" t="s">
        <v>521</v>
      </c>
      <c r="E46" s="240">
        <v>2011</v>
      </c>
      <c r="F46" s="124" t="s">
        <v>531</v>
      </c>
      <c r="G46" s="519"/>
      <c r="H46" s="120"/>
      <c r="I46" s="120"/>
      <c r="J46" s="120"/>
      <c r="K46" s="120"/>
      <c r="L46" s="120"/>
      <c r="M46" s="120"/>
      <c r="N46" s="120"/>
      <c r="O46" s="120"/>
      <c r="P46" s="388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386"/>
      <c r="AB46" s="234"/>
      <c r="AC46" s="527"/>
      <c r="AD46" s="527"/>
      <c r="AE46" s="390">
        <f t="shared" si="2"/>
        <v>0</v>
      </c>
      <c r="AF46" s="388">
        <f>COUNTA(G46:AC46)</f>
        <v>0</v>
      </c>
    </row>
    <row r="47" spans="1:32" ht="15.75" hidden="1" x14ac:dyDescent="0.25">
      <c r="A47" s="254" t="s">
        <v>110</v>
      </c>
      <c r="B47" s="414" t="s">
        <v>72</v>
      </c>
      <c r="C47" s="41" t="s">
        <v>518</v>
      </c>
      <c r="D47" s="41" t="s">
        <v>84</v>
      </c>
      <c r="E47" s="239">
        <v>2011</v>
      </c>
      <c r="F47" s="741" t="s">
        <v>531</v>
      </c>
      <c r="G47" s="518"/>
      <c r="H47" s="234"/>
      <c r="I47" s="120"/>
      <c r="J47" s="234"/>
      <c r="K47" s="234"/>
      <c r="L47" s="234"/>
      <c r="M47" s="120"/>
      <c r="N47" s="234"/>
      <c r="O47" s="234"/>
      <c r="P47" s="531"/>
      <c r="Q47" s="234"/>
      <c r="R47" s="234"/>
      <c r="S47" s="234"/>
      <c r="T47" s="234"/>
      <c r="U47" s="234"/>
      <c r="V47" s="234"/>
      <c r="W47" s="234"/>
      <c r="X47" s="234"/>
      <c r="Y47" s="234"/>
      <c r="Z47" s="234"/>
      <c r="AA47" s="386"/>
      <c r="AB47" s="234"/>
      <c r="AC47" s="528"/>
      <c r="AD47" s="528"/>
      <c r="AE47" s="390">
        <f t="shared" si="2"/>
        <v>0</v>
      </c>
      <c r="AF47" s="388">
        <f>COUNTA(G47:AC47)</f>
        <v>0</v>
      </c>
    </row>
    <row r="48" spans="1:32" ht="15.75" hidden="1" x14ac:dyDescent="0.25">
      <c r="A48" s="254" t="s">
        <v>111</v>
      </c>
      <c r="B48" s="414" t="s">
        <v>6</v>
      </c>
      <c r="C48" s="41" t="s">
        <v>185</v>
      </c>
      <c r="D48" s="41" t="s">
        <v>71</v>
      </c>
      <c r="E48" s="239">
        <v>2011</v>
      </c>
      <c r="F48" s="741" t="s">
        <v>531</v>
      </c>
      <c r="G48" s="518"/>
      <c r="H48" s="120"/>
      <c r="I48" s="120"/>
      <c r="J48" s="120"/>
      <c r="K48" s="120"/>
      <c r="L48" s="120"/>
      <c r="M48" s="120"/>
      <c r="N48" s="120"/>
      <c r="O48" s="120"/>
      <c r="P48" s="388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384"/>
      <c r="AB48" s="120"/>
      <c r="AC48" s="527"/>
      <c r="AD48" s="527"/>
      <c r="AE48" s="390">
        <f t="shared" si="2"/>
        <v>0</v>
      </c>
      <c r="AF48" s="388">
        <f>COUNTA(G48:AC48)</f>
        <v>0</v>
      </c>
    </row>
    <row r="49" spans="1:32" ht="15.75" hidden="1" x14ac:dyDescent="0.25">
      <c r="A49" s="254" t="s">
        <v>112</v>
      </c>
      <c r="B49" s="1667" t="s">
        <v>482</v>
      </c>
      <c r="C49" s="122" t="s">
        <v>583</v>
      </c>
      <c r="D49" s="122" t="s">
        <v>584</v>
      </c>
      <c r="E49" s="240">
        <v>2011</v>
      </c>
      <c r="F49" s="124" t="s">
        <v>531</v>
      </c>
      <c r="G49" s="518"/>
      <c r="H49" s="120"/>
      <c r="I49" s="120"/>
      <c r="J49" s="120"/>
      <c r="K49" s="120"/>
      <c r="L49" s="120"/>
      <c r="M49" s="120"/>
      <c r="N49" s="120"/>
      <c r="O49" s="120"/>
      <c r="P49" s="388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384"/>
      <c r="AB49" s="120"/>
      <c r="AC49" s="527"/>
      <c r="AD49" s="527"/>
      <c r="AE49" s="390">
        <f t="shared" si="2"/>
        <v>0</v>
      </c>
      <c r="AF49" s="388">
        <v>0</v>
      </c>
    </row>
    <row r="50" spans="1:32" ht="15.75" hidden="1" x14ac:dyDescent="0.25">
      <c r="A50" s="254" t="s">
        <v>342</v>
      </c>
      <c r="B50" s="414" t="s">
        <v>15</v>
      </c>
      <c r="C50" s="41" t="s">
        <v>422</v>
      </c>
      <c r="D50" s="41" t="s">
        <v>149</v>
      </c>
      <c r="E50" s="239">
        <v>2011</v>
      </c>
      <c r="F50" s="741" t="s">
        <v>531</v>
      </c>
      <c r="G50" s="519"/>
      <c r="H50" s="244"/>
      <c r="I50" s="121"/>
      <c r="J50" s="244"/>
      <c r="K50" s="244"/>
      <c r="L50" s="244"/>
      <c r="M50" s="121"/>
      <c r="N50" s="244"/>
      <c r="O50" s="244"/>
      <c r="P50" s="734"/>
      <c r="Q50" s="244"/>
      <c r="R50" s="244"/>
      <c r="S50" s="244"/>
      <c r="T50" s="244"/>
      <c r="U50" s="244"/>
      <c r="V50" s="244"/>
      <c r="W50" s="244"/>
      <c r="X50" s="244"/>
      <c r="Y50" s="244"/>
      <c r="Z50" s="244"/>
      <c r="AA50" s="418"/>
      <c r="AB50" s="244"/>
      <c r="AC50" s="735"/>
      <c r="AD50" s="735"/>
      <c r="AE50" s="390">
        <f t="shared" si="2"/>
        <v>0</v>
      </c>
      <c r="AF50" s="388">
        <f>COUNTA(G50:AC50)</f>
        <v>0</v>
      </c>
    </row>
    <row r="51" spans="1:32" ht="15.75" hidden="1" x14ac:dyDescent="0.25">
      <c r="A51" s="254" t="s">
        <v>343</v>
      </c>
      <c r="B51" s="414" t="s">
        <v>24</v>
      </c>
      <c r="C51" s="41" t="s">
        <v>581</v>
      </c>
      <c r="D51" s="41" t="s">
        <v>184</v>
      </c>
      <c r="E51" s="239">
        <v>2011</v>
      </c>
      <c r="F51" s="741" t="s">
        <v>531</v>
      </c>
      <c r="G51" s="518"/>
      <c r="H51" s="234"/>
      <c r="I51" s="120"/>
      <c r="J51" s="234"/>
      <c r="K51" s="234"/>
      <c r="L51" s="234"/>
      <c r="M51" s="120"/>
      <c r="N51" s="234"/>
      <c r="O51" s="234"/>
      <c r="P51" s="531"/>
      <c r="Q51" s="234"/>
      <c r="R51" s="234"/>
      <c r="S51" s="234"/>
      <c r="T51" s="234"/>
      <c r="U51" s="234"/>
      <c r="V51" s="234"/>
      <c r="W51" s="234"/>
      <c r="X51" s="234"/>
      <c r="Y51" s="234"/>
      <c r="Z51" s="234"/>
      <c r="AA51" s="386"/>
      <c r="AB51" s="234"/>
      <c r="AC51" s="528"/>
      <c r="AD51" s="528"/>
      <c r="AE51" s="390">
        <f t="shared" si="2"/>
        <v>0</v>
      </c>
      <c r="AF51" s="388">
        <v>0</v>
      </c>
    </row>
    <row r="52" spans="1:32" ht="15.75" hidden="1" x14ac:dyDescent="0.25">
      <c r="A52" s="254" t="s">
        <v>344</v>
      </c>
      <c r="B52" s="414" t="s">
        <v>11</v>
      </c>
      <c r="C52" s="41" t="s">
        <v>823</v>
      </c>
      <c r="D52" s="41" t="s">
        <v>116</v>
      </c>
      <c r="E52" s="239">
        <v>2011</v>
      </c>
      <c r="F52" s="741" t="s">
        <v>531</v>
      </c>
      <c r="G52" s="519"/>
      <c r="H52" s="120"/>
      <c r="I52" s="120"/>
      <c r="J52" s="120"/>
      <c r="K52" s="120"/>
      <c r="L52" s="120"/>
      <c r="M52" s="120"/>
      <c r="N52" s="120"/>
      <c r="O52" s="120"/>
      <c r="P52" s="388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384"/>
      <c r="AB52" s="120"/>
      <c r="AC52" s="527"/>
      <c r="AD52" s="527"/>
      <c r="AE52" s="390">
        <f t="shared" si="2"/>
        <v>0</v>
      </c>
      <c r="AF52" s="388">
        <v>0</v>
      </c>
    </row>
    <row r="53" spans="1:32" ht="15.75" hidden="1" x14ac:dyDescent="0.25">
      <c r="A53" s="254" t="s">
        <v>345</v>
      </c>
      <c r="B53" s="414" t="s">
        <v>385</v>
      </c>
      <c r="C53" s="41" t="s">
        <v>401</v>
      </c>
      <c r="D53" s="41" t="s">
        <v>402</v>
      </c>
      <c r="E53" s="239">
        <v>2011</v>
      </c>
      <c r="F53" s="741" t="s">
        <v>531</v>
      </c>
      <c r="G53" s="518"/>
      <c r="H53" s="120"/>
      <c r="I53" s="120"/>
      <c r="J53" s="120"/>
      <c r="K53" s="120"/>
      <c r="L53" s="120"/>
      <c r="M53" s="120"/>
      <c r="N53" s="120"/>
      <c r="O53" s="120"/>
      <c r="P53" s="388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384"/>
      <c r="AB53" s="120"/>
      <c r="AC53" s="527"/>
      <c r="AD53" s="527"/>
      <c r="AE53" s="390">
        <f t="shared" si="2"/>
        <v>0</v>
      </c>
      <c r="AF53" s="388">
        <v>0</v>
      </c>
    </row>
    <row r="54" spans="1:32" ht="15.75" hidden="1" x14ac:dyDescent="0.25">
      <c r="A54" s="254" t="s">
        <v>346</v>
      </c>
      <c r="B54" s="414" t="s">
        <v>519</v>
      </c>
      <c r="C54" s="41" t="s">
        <v>781</v>
      </c>
      <c r="D54" s="41" t="s">
        <v>176</v>
      </c>
      <c r="E54" s="239">
        <v>2011</v>
      </c>
      <c r="F54" s="741" t="s">
        <v>531</v>
      </c>
      <c r="G54" s="518"/>
      <c r="H54" s="234"/>
      <c r="I54" s="120"/>
      <c r="J54" s="234"/>
      <c r="K54" s="234"/>
      <c r="L54" s="234"/>
      <c r="M54" s="120"/>
      <c r="N54" s="234"/>
      <c r="O54" s="234"/>
      <c r="P54" s="531"/>
      <c r="Q54" s="234"/>
      <c r="R54" s="234"/>
      <c r="S54" s="234"/>
      <c r="T54" s="234"/>
      <c r="U54" s="234"/>
      <c r="V54" s="234"/>
      <c r="W54" s="234"/>
      <c r="X54" s="234"/>
      <c r="Y54" s="234"/>
      <c r="Z54" s="234"/>
      <c r="AA54" s="386"/>
      <c r="AB54" s="234"/>
      <c r="AC54" s="528"/>
      <c r="AD54" s="528"/>
      <c r="AE54" s="390">
        <f t="shared" si="2"/>
        <v>0</v>
      </c>
      <c r="AF54" s="388">
        <f>COUNTA(G54:AC54)</f>
        <v>0</v>
      </c>
    </row>
    <row r="55" spans="1:32" ht="15.75" hidden="1" x14ac:dyDescent="0.25">
      <c r="A55" s="254" t="s">
        <v>347</v>
      </c>
      <c r="B55" s="414" t="s">
        <v>764</v>
      </c>
      <c r="C55" s="41" t="s">
        <v>765</v>
      </c>
      <c r="D55" s="41" t="s">
        <v>184</v>
      </c>
      <c r="E55" s="239">
        <v>2011</v>
      </c>
      <c r="F55" s="741" t="s">
        <v>532</v>
      </c>
      <c r="G55" s="519"/>
      <c r="H55" s="121"/>
      <c r="I55" s="121"/>
      <c r="J55" s="121"/>
      <c r="K55" s="121"/>
      <c r="L55" s="121"/>
      <c r="M55" s="121"/>
      <c r="N55" s="121"/>
      <c r="O55" s="121"/>
      <c r="P55" s="388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384"/>
      <c r="AB55" s="120"/>
      <c r="AC55" s="527"/>
      <c r="AD55" s="527"/>
      <c r="AE55" s="390">
        <f t="shared" si="2"/>
        <v>0</v>
      </c>
      <c r="AF55" s="388">
        <f>COUNTA(G55:AC55)</f>
        <v>0</v>
      </c>
    </row>
    <row r="56" spans="1:32" ht="15.75" hidden="1" x14ac:dyDescent="0.25">
      <c r="A56" s="254" t="s">
        <v>348</v>
      </c>
      <c r="B56" s="1667" t="s">
        <v>133</v>
      </c>
      <c r="C56" s="122" t="s">
        <v>775</v>
      </c>
      <c r="D56" s="122" t="s">
        <v>611</v>
      </c>
      <c r="E56" s="240">
        <v>2011</v>
      </c>
      <c r="F56" s="741" t="s">
        <v>532</v>
      </c>
      <c r="G56" s="518"/>
      <c r="H56" s="234"/>
      <c r="I56" s="120"/>
      <c r="J56" s="234"/>
      <c r="K56" s="234"/>
      <c r="L56" s="234"/>
      <c r="M56" s="120"/>
      <c r="N56" s="234"/>
      <c r="O56" s="234"/>
      <c r="P56" s="531"/>
      <c r="Q56" s="234"/>
      <c r="R56" s="234"/>
      <c r="S56" s="234"/>
      <c r="T56" s="234"/>
      <c r="U56" s="234"/>
      <c r="V56" s="234"/>
      <c r="W56" s="234"/>
      <c r="X56" s="234"/>
      <c r="Y56" s="234"/>
      <c r="Z56" s="234"/>
      <c r="AA56" s="386"/>
      <c r="AB56" s="234"/>
      <c r="AC56" s="528"/>
      <c r="AD56" s="528"/>
      <c r="AE56" s="390">
        <f t="shared" si="2"/>
        <v>0</v>
      </c>
      <c r="AF56" s="388">
        <f>COUNTA(G56:AC56)</f>
        <v>0</v>
      </c>
    </row>
    <row r="57" spans="1:32" ht="15.75" hidden="1" x14ac:dyDescent="0.25">
      <c r="A57" s="254" t="s">
        <v>368</v>
      </c>
      <c r="B57" s="414" t="s">
        <v>519</v>
      </c>
      <c r="C57" s="41" t="s">
        <v>666</v>
      </c>
      <c r="D57" s="41" t="s">
        <v>189</v>
      </c>
      <c r="E57" s="239">
        <v>2011</v>
      </c>
      <c r="F57" s="741" t="s">
        <v>531</v>
      </c>
      <c r="G57" s="519"/>
      <c r="H57" s="121"/>
      <c r="I57" s="121"/>
      <c r="J57" s="121"/>
      <c r="K57" s="121"/>
      <c r="L57" s="121"/>
      <c r="M57" s="121"/>
      <c r="N57" s="121"/>
      <c r="O57" s="121"/>
      <c r="P57" s="408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384"/>
      <c r="AB57" s="121"/>
      <c r="AC57" s="529"/>
      <c r="AD57" s="527"/>
      <c r="AE57" s="390">
        <f t="shared" si="2"/>
        <v>0</v>
      </c>
      <c r="AF57" s="388">
        <v>0</v>
      </c>
    </row>
    <row r="58" spans="1:32" ht="15.75" hidden="1" x14ac:dyDescent="0.25">
      <c r="A58" s="254" t="s">
        <v>369</v>
      </c>
      <c r="B58" s="1667" t="s">
        <v>519</v>
      </c>
      <c r="C58" s="122" t="s">
        <v>522</v>
      </c>
      <c r="D58" s="122" t="s">
        <v>676</v>
      </c>
      <c r="E58" s="240">
        <v>2011</v>
      </c>
      <c r="F58" s="124" t="s">
        <v>532</v>
      </c>
      <c r="G58" s="518"/>
      <c r="H58" s="120"/>
      <c r="I58" s="120"/>
      <c r="J58" s="120"/>
      <c r="K58" s="120"/>
      <c r="L58" s="120"/>
      <c r="M58" s="120"/>
      <c r="N58" s="120"/>
      <c r="O58" s="120"/>
      <c r="P58" s="388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384"/>
      <c r="AB58" s="120"/>
      <c r="AC58" s="527"/>
      <c r="AD58" s="527"/>
      <c r="AE58" s="390">
        <f t="shared" si="2"/>
        <v>0</v>
      </c>
      <c r="AF58" s="388">
        <f t="shared" ref="AF58:AF73" si="4">COUNTA(G58:AC58)</f>
        <v>0</v>
      </c>
    </row>
    <row r="59" spans="1:32" ht="15.75" hidden="1" x14ac:dyDescent="0.25">
      <c r="A59" s="254" t="s">
        <v>370</v>
      </c>
      <c r="B59" s="414" t="s">
        <v>133</v>
      </c>
      <c r="C59" s="41" t="s">
        <v>776</v>
      </c>
      <c r="D59" s="41" t="s">
        <v>777</v>
      </c>
      <c r="E59" s="239">
        <v>2011</v>
      </c>
      <c r="F59" s="741" t="s">
        <v>532</v>
      </c>
      <c r="G59" s="519"/>
      <c r="H59" s="121"/>
      <c r="I59" s="121"/>
      <c r="J59" s="121"/>
      <c r="K59" s="121"/>
      <c r="L59" s="121"/>
      <c r="M59" s="121"/>
      <c r="N59" s="121"/>
      <c r="O59" s="121"/>
      <c r="P59" s="388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384"/>
      <c r="AB59" s="120"/>
      <c r="AC59" s="527"/>
      <c r="AD59" s="527"/>
      <c r="AE59" s="390">
        <f t="shared" si="2"/>
        <v>0</v>
      </c>
      <c r="AF59" s="388">
        <f t="shared" si="4"/>
        <v>0</v>
      </c>
    </row>
    <row r="60" spans="1:32" ht="15.75" hidden="1" x14ac:dyDescent="0.25">
      <c r="A60" s="254" t="s">
        <v>387</v>
      </c>
      <c r="B60" s="1667" t="s">
        <v>13</v>
      </c>
      <c r="C60" s="122" t="s">
        <v>119</v>
      </c>
      <c r="D60" s="122" t="s">
        <v>120</v>
      </c>
      <c r="E60" s="240">
        <v>2012</v>
      </c>
      <c r="F60" s="124" t="s">
        <v>531</v>
      </c>
      <c r="G60" s="519"/>
      <c r="H60" s="121"/>
      <c r="I60" s="121"/>
      <c r="J60" s="121"/>
      <c r="K60" s="121"/>
      <c r="L60" s="121"/>
      <c r="M60" s="121"/>
      <c r="N60" s="121"/>
      <c r="O60" s="121"/>
      <c r="P60" s="388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384"/>
      <c r="AB60" s="120"/>
      <c r="AC60" s="527"/>
      <c r="AD60" s="527"/>
      <c r="AE60" s="390">
        <f t="shared" si="2"/>
        <v>0</v>
      </c>
      <c r="AF60" s="388">
        <f t="shared" si="4"/>
        <v>0</v>
      </c>
    </row>
    <row r="61" spans="1:32" ht="15.75" hidden="1" x14ac:dyDescent="0.25">
      <c r="A61" s="254" t="s">
        <v>388</v>
      </c>
      <c r="B61" s="414" t="s">
        <v>72</v>
      </c>
      <c r="C61" s="41" t="s">
        <v>593</v>
      </c>
      <c r="D61" s="41" t="s">
        <v>68</v>
      </c>
      <c r="E61" s="239">
        <v>2012</v>
      </c>
      <c r="F61" s="741" t="s">
        <v>531</v>
      </c>
      <c r="G61" s="518"/>
      <c r="H61" s="234"/>
      <c r="I61" s="120"/>
      <c r="J61" s="234"/>
      <c r="K61" s="234"/>
      <c r="L61" s="234"/>
      <c r="M61" s="120"/>
      <c r="N61" s="234"/>
      <c r="O61" s="234"/>
      <c r="P61" s="531"/>
      <c r="Q61" s="234"/>
      <c r="R61" s="234"/>
      <c r="S61" s="234"/>
      <c r="T61" s="234"/>
      <c r="U61" s="234"/>
      <c r="V61" s="234"/>
      <c r="W61" s="234"/>
      <c r="X61" s="234"/>
      <c r="Y61" s="234"/>
      <c r="Z61" s="234"/>
      <c r="AA61" s="386"/>
      <c r="AB61" s="234"/>
      <c r="AC61" s="528"/>
      <c r="AD61" s="528"/>
      <c r="AE61" s="390">
        <f t="shared" si="2"/>
        <v>0</v>
      </c>
      <c r="AF61" s="388">
        <f t="shared" si="4"/>
        <v>0</v>
      </c>
    </row>
    <row r="62" spans="1:32" ht="15.75" hidden="1" x14ac:dyDescent="0.25">
      <c r="A62" s="254" t="s">
        <v>389</v>
      </c>
      <c r="B62" s="1667" t="s">
        <v>10</v>
      </c>
      <c r="C62" s="122" t="s">
        <v>170</v>
      </c>
      <c r="D62" s="122" t="s">
        <v>171</v>
      </c>
      <c r="E62" s="240">
        <v>2012</v>
      </c>
      <c r="F62" s="124" t="s">
        <v>531</v>
      </c>
      <c r="G62" s="518"/>
      <c r="H62" s="234"/>
      <c r="I62" s="120"/>
      <c r="J62" s="234"/>
      <c r="K62" s="234"/>
      <c r="L62" s="234"/>
      <c r="M62" s="120"/>
      <c r="N62" s="234"/>
      <c r="O62" s="234"/>
      <c r="P62" s="531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386"/>
      <c r="AB62" s="234"/>
      <c r="AC62" s="528"/>
      <c r="AD62" s="528"/>
      <c r="AE62" s="390">
        <f t="shared" si="2"/>
        <v>0</v>
      </c>
      <c r="AF62" s="388">
        <f t="shared" si="4"/>
        <v>0</v>
      </c>
    </row>
    <row r="63" spans="1:32" ht="15.75" hidden="1" x14ac:dyDescent="0.25">
      <c r="A63" s="254" t="s">
        <v>399</v>
      </c>
      <c r="B63" s="414" t="s">
        <v>571</v>
      </c>
      <c r="C63" s="41" t="s">
        <v>488</v>
      </c>
      <c r="D63" s="41" t="s">
        <v>146</v>
      </c>
      <c r="E63" s="239">
        <v>2012</v>
      </c>
      <c r="F63" s="741" t="s">
        <v>531</v>
      </c>
      <c r="G63" s="518"/>
      <c r="H63" s="234"/>
      <c r="I63" s="120"/>
      <c r="J63" s="234"/>
      <c r="K63" s="234"/>
      <c r="L63" s="234"/>
      <c r="M63" s="120"/>
      <c r="N63" s="234"/>
      <c r="O63" s="234"/>
      <c r="P63" s="531"/>
      <c r="Q63" s="234"/>
      <c r="R63" s="234"/>
      <c r="S63" s="234"/>
      <c r="T63" s="234"/>
      <c r="U63" s="234"/>
      <c r="V63" s="234"/>
      <c r="W63" s="234"/>
      <c r="X63" s="234"/>
      <c r="Y63" s="234"/>
      <c r="Z63" s="234"/>
      <c r="AA63" s="386"/>
      <c r="AB63" s="234"/>
      <c r="AC63" s="528"/>
      <c r="AD63" s="528"/>
      <c r="AE63" s="390">
        <f t="shared" si="2"/>
        <v>0</v>
      </c>
      <c r="AF63" s="388">
        <f t="shared" si="4"/>
        <v>0</v>
      </c>
    </row>
    <row r="64" spans="1:32" ht="15.75" hidden="1" x14ac:dyDescent="0.25">
      <c r="A64" s="254" t="s">
        <v>400</v>
      </c>
      <c r="B64" s="414" t="s">
        <v>385</v>
      </c>
      <c r="C64" s="41" t="s">
        <v>410</v>
      </c>
      <c r="D64" s="41" t="s">
        <v>116</v>
      </c>
      <c r="E64" s="239">
        <v>2012</v>
      </c>
      <c r="F64" s="741" t="s">
        <v>531</v>
      </c>
      <c r="G64" s="518"/>
      <c r="H64" s="234"/>
      <c r="I64" s="120"/>
      <c r="J64" s="234"/>
      <c r="K64" s="234"/>
      <c r="L64" s="234"/>
      <c r="M64" s="120"/>
      <c r="N64" s="234"/>
      <c r="O64" s="234"/>
      <c r="P64" s="531"/>
      <c r="Q64" s="234"/>
      <c r="R64" s="234"/>
      <c r="S64" s="234"/>
      <c r="T64" s="234"/>
      <c r="U64" s="234"/>
      <c r="V64" s="234"/>
      <c r="W64" s="234"/>
      <c r="X64" s="234"/>
      <c r="Y64" s="234"/>
      <c r="Z64" s="234"/>
      <c r="AA64" s="386"/>
      <c r="AB64" s="234"/>
      <c r="AC64" s="528"/>
      <c r="AD64" s="528"/>
      <c r="AE64" s="390">
        <f t="shared" si="2"/>
        <v>0</v>
      </c>
      <c r="AF64" s="388">
        <f t="shared" si="4"/>
        <v>0</v>
      </c>
    </row>
    <row r="65" spans="1:32" ht="15.75" hidden="1" x14ac:dyDescent="0.25">
      <c r="A65" s="254" t="s">
        <v>423</v>
      </c>
      <c r="B65" s="1667" t="s">
        <v>72</v>
      </c>
      <c r="C65" s="122" t="s">
        <v>87</v>
      </c>
      <c r="D65" s="122" t="s">
        <v>88</v>
      </c>
      <c r="E65" s="240">
        <v>2012</v>
      </c>
      <c r="F65" s="124" t="s">
        <v>531</v>
      </c>
      <c r="G65" s="518"/>
      <c r="H65" s="234"/>
      <c r="I65" s="120"/>
      <c r="J65" s="234"/>
      <c r="K65" s="234"/>
      <c r="L65" s="234"/>
      <c r="M65" s="120"/>
      <c r="N65" s="234"/>
      <c r="O65" s="234"/>
      <c r="P65" s="531"/>
      <c r="Q65" s="234"/>
      <c r="R65" s="234"/>
      <c r="S65" s="234"/>
      <c r="T65" s="234"/>
      <c r="U65" s="234"/>
      <c r="V65" s="234"/>
      <c r="W65" s="234"/>
      <c r="X65" s="234"/>
      <c r="Y65" s="234"/>
      <c r="Z65" s="234"/>
      <c r="AA65" s="386"/>
      <c r="AB65" s="234"/>
      <c r="AC65" s="528"/>
      <c r="AD65" s="528"/>
      <c r="AE65" s="390">
        <f t="shared" si="2"/>
        <v>0</v>
      </c>
      <c r="AF65" s="388">
        <f t="shared" si="4"/>
        <v>0</v>
      </c>
    </row>
    <row r="66" spans="1:32" ht="15.75" hidden="1" x14ac:dyDescent="0.25">
      <c r="A66" s="254" t="s">
        <v>424</v>
      </c>
      <c r="B66" s="414" t="s">
        <v>815</v>
      </c>
      <c r="C66" s="41" t="s">
        <v>821</v>
      </c>
      <c r="D66" s="41" t="s">
        <v>91</v>
      </c>
      <c r="E66" s="239">
        <v>2012</v>
      </c>
      <c r="F66" s="741" t="s">
        <v>532</v>
      </c>
      <c r="G66" s="518"/>
      <c r="H66" s="234"/>
      <c r="I66" s="120"/>
      <c r="J66" s="234"/>
      <c r="K66" s="234"/>
      <c r="L66" s="234"/>
      <c r="M66" s="120"/>
      <c r="N66" s="234"/>
      <c r="O66" s="234"/>
      <c r="P66" s="531"/>
      <c r="Q66" s="234"/>
      <c r="R66" s="234"/>
      <c r="S66" s="234"/>
      <c r="T66" s="234"/>
      <c r="U66" s="234"/>
      <c r="V66" s="234"/>
      <c r="W66" s="234"/>
      <c r="X66" s="234"/>
      <c r="Y66" s="234"/>
      <c r="Z66" s="234"/>
      <c r="AA66" s="386"/>
      <c r="AB66" s="234"/>
      <c r="AC66" s="528"/>
      <c r="AD66" s="528"/>
      <c r="AE66" s="390">
        <f t="shared" si="2"/>
        <v>0</v>
      </c>
      <c r="AF66" s="388">
        <f t="shared" si="4"/>
        <v>0</v>
      </c>
    </row>
    <row r="67" spans="1:32" ht="15.75" hidden="1" x14ac:dyDescent="0.25">
      <c r="A67" s="254" t="s">
        <v>425</v>
      </c>
      <c r="B67" s="414" t="s">
        <v>123</v>
      </c>
      <c r="C67" s="41" t="s">
        <v>360</v>
      </c>
      <c r="D67" s="41" t="s">
        <v>361</v>
      </c>
      <c r="E67" s="239">
        <v>2012</v>
      </c>
      <c r="F67" s="741" t="s">
        <v>531</v>
      </c>
      <c r="G67" s="518"/>
      <c r="H67" s="234"/>
      <c r="I67" s="120"/>
      <c r="J67" s="234"/>
      <c r="K67" s="234"/>
      <c r="L67" s="234"/>
      <c r="M67" s="120"/>
      <c r="N67" s="234"/>
      <c r="O67" s="234"/>
      <c r="P67" s="531"/>
      <c r="Q67" s="234"/>
      <c r="R67" s="234"/>
      <c r="S67" s="234"/>
      <c r="T67" s="234"/>
      <c r="U67" s="234"/>
      <c r="V67" s="234"/>
      <c r="W67" s="234"/>
      <c r="X67" s="234"/>
      <c r="Y67" s="234"/>
      <c r="Z67" s="234"/>
      <c r="AA67" s="386"/>
      <c r="AB67" s="234"/>
      <c r="AC67" s="528"/>
      <c r="AD67" s="528"/>
      <c r="AE67" s="390">
        <f t="shared" si="2"/>
        <v>0</v>
      </c>
      <c r="AF67" s="388">
        <f t="shared" si="4"/>
        <v>0</v>
      </c>
    </row>
    <row r="68" spans="1:32" ht="15.75" hidden="1" x14ac:dyDescent="0.25">
      <c r="A68" s="254" t="s">
        <v>426</v>
      </c>
      <c r="B68" s="414" t="s">
        <v>14</v>
      </c>
      <c r="C68" s="41" t="s">
        <v>182</v>
      </c>
      <c r="D68" s="41" t="s">
        <v>82</v>
      </c>
      <c r="E68" s="239">
        <v>2012</v>
      </c>
      <c r="F68" s="741" t="s">
        <v>531</v>
      </c>
      <c r="G68" s="518"/>
      <c r="H68" s="234"/>
      <c r="I68" s="120"/>
      <c r="J68" s="234"/>
      <c r="K68" s="234"/>
      <c r="L68" s="234"/>
      <c r="M68" s="120"/>
      <c r="N68" s="234"/>
      <c r="O68" s="234"/>
      <c r="P68" s="531"/>
      <c r="Q68" s="234"/>
      <c r="R68" s="234"/>
      <c r="S68" s="234"/>
      <c r="T68" s="234"/>
      <c r="U68" s="234"/>
      <c r="V68" s="234"/>
      <c r="W68" s="234"/>
      <c r="X68" s="234"/>
      <c r="Y68" s="234"/>
      <c r="Z68" s="234"/>
      <c r="AA68" s="386"/>
      <c r="AB68" s="234"/>
      <c r="AC68" s="528"/>
      <c r="AD68" s="528"/>
      <c r="AE68" s="390">
        <f t="shared" si="2"/>
        <v>0</v>
      </c>
      <c r="AF68" s="388">
        <f t="shared" si="4"/>
        <v>0</v>
      </c>
    </row>
    <row r="69" spans="1:32" ht="15.75" hidden="1" x14ac:dyDescent="0.25">
      <c r="A69" s="254" t="s">
        <v>427</v>
      </c>
      <c r="B69" s="414" t="s">
        <v>13</v>
      </c>
      <c r="C69" s="41" t="s">
        <v>398</v>
      </c>
      <c r="D69" s="41" t="s">
        <v>497</v>
      </c>
      <c r="E69" s="239">
        <v>2012</v>
      </c>
      <c r="F69" s="741" t="s">
        <v>531</v>
      </c>
      <c r="G69" s="518"/>
      <c r="H69" s="234"/>
      <c r="I69" s="120"/>
      <c r="J69" s="234"/>
      <c r="K69" s="234"/>
      <c r="L69" s="234"/>
      <c r="M69" s="120"/>
      <c r="N69" s="234"/>
      <c r="O69" s="234"/>
      <c r="P69" s="531"/>
      <c r="Q69" s="234"/>
      <c r="R69" s="234"/>
      <c r="S69" s="234"/>
      <c r="T69" s="234"/>
      <c r="U69" s="234"/>
      <c r="V69" s="234"/>
      <c r="W69" s="234"/>
      <c r="X69" s="234"/>
      <c r="Y69" s="234"/>
      <c r="Z69" s="234"/>
      <c r="AA69" s="386"/>
      <c r="AB69" s="234"/>
      <c r="AC69" s="528"/>
      <c r="AD69" s="528"/>
      <c r="AE69" s="390">
        <f t="shared" ref="AE69:AE73" si="5">SUM(G69:AD69)</f>
        <v>0</v>
      </c>
      <c r="AF69" s="388">
        <f t="shared" si="4"/>
        <v>0</v>
      </c>
    </row>
    <row r="70" spans="1:32" ht="15.75" hidden="1" x14ac:dyDescent="0.25">
      <c r="A70" s="254" t="s">
        <v>442</v>
      </c>
      <c r="B70" s="414" t="s">
        <v>11</v>
      </c>
      <c r="C70" s="41" t="s">
        <v>446</v>
      </c>
      <c r="D70" s="41" t="s">
        <v>146</v>
      </c>
      <c r="E70" s="239">
        <v>2012</v>
      </c>
      <c r="F70" s="741" t="s">
        <v>531</v>
      </c>
      <c r="G70" s="519"/>
      <c r="H70" s="120"/>
      <c r="I70" s="120"/>
      <c r="J70" s="120"/>
      <c r="K70" s="120"/>
      <c r="L70" s="120"/>
      <c r="M70" s="120"/>
      <c r="N70" s="120"/>
      <c r="O70" s="120"/>
      <c r="P70" s="388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384"/>
      <c r="AB70" s="120"/>
      <c r="AC70" s="527"/>
      <c r="AD70" s="527"/>
      <c r="AE70" s="390">
        <f t="shared" si="5"/>
        <v>0</v>
      </c>
      <c r="AF70" s="388">
        <f t="shared" si="4"/>
        <v>0</v>
      </c>
    </row>
    <row r="71" spans="1:32" ht="14.25" hidden="1" customHeight="1" x14ac:dyDescent="0.25">
      <c r="A71" s="254" t="s">
        <v>443</v>
      </c>
      <c r="B71" s="1667" t="s">
        <v>658</v>
      </c>
      <c r="C71" s="122" t="s">
        <v>524</v>
      </c>
      <c r="D71" s="122" t="s">
        <v>525</v>
      </c>
      <c r="E71" s="240">
        <v>2012</v>
      </c>
      <c r="F71" s="124" t="s">
        <v>531</v>
      </c>
      <c r="G71" s="518"/>
      <c r="H71" s="234"/>
      <c r="I71" s="120"/>
      <c r="J71" s="234"/>
      <c r="K71" s="234"/>
      <c r="L71" s="234"/>
      <c r="M71" s="120"/>
      <c r="N71" s="234"/>
      <c r="O71" s="234"/>
      <c r="P71" s="531"/>
      <c r="Q71" s="234"/>
      <c r="R71" s="234"/>
      <c r="S71" s="234"/>
      <c r="T71" s="234"/>
      <c r="U71" s="234"/>
      <c r="V71" s="234"/>
      <c r="W71" s="234"/>
      <c r="X71" s="234"/>
      <c r="Y71" s="234"/>
      <c r="Z71" s="234"/>
      <c r="AA71" s="386"/>
      <c r="AB71" s="234"/>
      <c r="AC71" s="528"/>
      <c r="AD71" s="528"/>
      <c r="AE71" s="390">
        <f t="shared" si="5"/>
        <v>0</v>
      </c>
      <c r="AF71" s="388">
        <f t="shared" si="4"/>
        <v>0</v>
      </c>
    </row>
    <row r="72" spans="1:32" ht="14.25" hidden="1" customHeight="1" x14ac:dyDescent="0.25">
      <c r="A72" s="254" t="s">
        <v>582</v>
      </c>
      <c r="B72" s="414" t="s">
        <v>24</v>
      </c>
      <c r="C72" s="41" t="s">
        <v>621</v>
      </c>
      <c r="D72" s="41" t="s">
        <v>622</v>
      </c>
      <c r="E72" s="239">
        <v>2012</v>
      </c>
      <c r="F72" s="741" t="s">
        <v>532</v>
      </c>
      <c r="G72" s="518"/>
      <c r="H72" s="234"/>
      <c r="I72" s="120"/>
      <c r="J72" s="234"/>
      <c r="K72" s="234"/>
      <c r="L72" s="234"/>
      <c r="M72" s="120"/>
      <c r="N72" s="234"/>
      <c r="O72" s="234"/>
      <c r="P72" s="531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386"/>
      <c r="AB72" s="234"/>
      <c r="AC72" s="528"/>
      <c r="AD72" s="528"/>
      <c r="AE72" s="390">
        <f t="shared" si="5"/>
        <v>0</v>
      </c>
      <c r="AF72" s="388">
        <f t="shared" si="4"/>
        <v>0</v>
      </c>
    </row>
    <row r="73" spans="1:32" ht="12.75" hidden="1" customHeight="1" thickBot="1" x14ac:dyDescent="0.3">
      <c r="A73" s="1286" t="s">
        <v>585</v>
      </c>
      <c r="B73" s="1668" t="s">
        <v>123</v>
      </c>
      <c r="C73" s="358" t="s">
        <v>509</v>
      </c>
      <c r="D73" s="358" t="s">
        <v>82</v>
      </c>
      <c r="E73" s="1288">
        <v>2012</v>
      </c>
      <c r="F73" s="741" t="s">
        <v>531</v>
      </c>
      <c r="G73" s="518"/>
      <c r="H73" s="234"/>
      <c r="I73" s="120"/>
      <c r="J73" s="234"/>
      <c r="K73" s="234"/>
      <c r="L73" s="234"/>
      <c r="M73" s="120"/>
      <c r="N73" s="234"/>
      <c r="O73" s="234"/>
      <c r="P73" s="531"/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386"/>
      <c r="AB73" s="234"/>
      <c r="AC73" s="528"/>
      <c r="AD73" s="528"/>
      <c r="AE73" s="390">
        <f t="shared" si="5"/>
        <v>0</v>
      </c>
      <c r="AF73" s="388">
        <f t="shared" si="4"/>
        <v>0</v>
      </c>
    </row>
    <row r="74" spans="1:32" ht="25.5" customHeight="1" thickBot="1" x14ac:dyDescent="0.3">
      <c r="A74" s="1669"/>
      <c r="B74" s="1664" t="s">
        <v>166</v>
      </c>
      <c r="C74" s="1665"/>
      <c r="D74" s="1665"/>
      <c r="E74" s="1665"/>
      <c r="F74" s="1654"/>
      <c r="G74" s="1655" t="s">
        <v>547</v>
      </c>
      <c r="H74" s="1656" t="s">
        <v>884</v>
      </c>
      <c r="I74" s="1657" t="s">
        <v>359</v>
      </c>
      <c r="J74" s="1656" t="s">
        <v>547</v>
      </c>
      <c r="K74" s="1657" t="s">
        <v>359</v>
      </c>
      <c r="L74" s="1656" t="s">
        <v>890</v>
      </c>
      <c r="M74" s="1656" t="s">
        <v>547</v>
      </c>
      <c r="N74" s="1656" t="s">
        <v>547</v>
      </c>
      <c r="O74" s="1657" t="s">
        <v>359</v>
      </c>
      <c r="P74" s="1658" t="s">
        <v>890</v>
      </c>
      <c r="Q74" s="1217"/>
      <c r="R74" s="1217"/>
      <c r="S74" s="1217"/>
      <c r="T74" s="1217"/>
      <c r="U74" s="1217"/>
      <c r="V74" s="1217"/>
      <c r="W74" s="1217"/>
      <c r="X74" s="1217"/>
      <c r="Y74" s="1217"/>
      <c r="Z74" s="1217"/>
      <c r="AA74" s="1222"/>
      <c r="AB74" s="1217"/>
      <c r="AC74" s="1659"/>
      <c r="AD74" s="1660" t="s">
        <v>808</v>
      </c>
      <c r="AE74" s="1661"/>
      <c r="AF74" s="1662"/>
    </row>
    <row r="75" spans="1:32" ht="16.5" thickBot="1" x14ac:dyDescent="0.3">
      <c r="G75" s="856">
        <f t="shared" ref="G75:AF75" si="6">SUM(G6:G74)</f>
        <v>720</v>
      </c>
      <c r="H75" s="857">
        <f t="shared" si="6"/>
        <v>1580</v>
      </c>
      <c r="I75" s="857">
        <f t="shared" si="6"/>
        <v>678</v>
      </c>
      <c r="J75" s="857">
        <f t="shared" si="6"/>
        <v>0</v>
      </c>
      <c r="K75" s="857">
        <f t="shared" si="6"/>
        <v>0</v>
      </c>
      <c r="L75" s="857">
        <f t="shared" si="6"/>
        <v>0</v>
      </c>
      <c r="M75" s="857">
        <f t="shared" si="6"/>
        <v>0</v>
      </c>
      <c r="N75" s="857">
        <f t="shared" si="6"/>
        <v>0</v>
      </c>
      <c r="O75" s="857">
        <f t="shared" si="6"/>
        <v>0</v>
      </c>
      <c r="P75" s="858">
        <f t="shared" si="6"/>
        <v>0</v>
      </c>
      <c r="Q75" s="857">
        <f t="shared" si="6"/>
        <v>0</v>
      </c>
      <c r="R75" s="857">
        <f t="shared" si="6"/>
        <v>0</v>
      </c>
      <c r="S75" s="857">
        <f t="shared" si="6"/>
        <v>0</v>
      </c>
      <c r="T75" s="857">
        <f t="shared" si="6"/>
        <v>0</v>
      </c>
      <c r="U75" s="857">
        <f t="shared" si="6"/>
        <v>0</v>
      </c>
      <c r="V75" s="857">
        <f t="shared" si="6"/>
        <v>0</v>
      </c>
      <c r="W75" s="857">
        <f t="shared" si="6"/>
        <v>0</v>
      </c>
      <c r="X75" s="857">
        <f t="shared" si="6"/>
        <v>0</v>
      </c>
      <c r="Y75" s="857">
        <f t="shared" si="6"/>
        <v>0</v>
      </c>
      <c r="Z75" s="857">
        <f t="shared" si="6"/>
        <v>0</v>
      </c>
      <c r="AA75" s="857">
        <f t="shared" si="6"/>
        <v>0</v>
      </c>
      <c r="AB75" s="857">
        <f t="shared" si="6"/>
        <v>0</v>
      </c>
      <c r="AC75" s="857">
        <f t="shared" si="6"/>
        <v>0</v>
      </c>
      <c r="AD75" s="857">
        <f t="shared" si="6"/>
        <v>0</v>
      </c>
      <c r="AE75" s="392">
        <f t="shared" si="6"/>
        <v>2978</v>
      </c>
      <c r="AF75" s="392">
        <f t="shared" si="6"/>
        <v>50</v>
      </c>
    </row>
    <row r="76" spans="1:32" x14ac:dyDescent="0.25">
      <c r="G76" s="1231" t="s">
        <v>547</v>
      </c>
      <c r="H76" s="1188" t="s">
        <v>884</v>
      </c>
      <c r="I76" s="1189" t="s">
        <v>359</v>
      </c>
      <c r="J76" s="1188" t="s">
        <v>547</v>
      </c>
      <c r="K76" s="1189" t="s">
        <v>359</v>
      </c>
      <c r="L76" s="1188" t="s">
        <v>890</v>
      </c>
      <c r="M76" s="1188" t="s">
        <v>547</v>
      </c>
      <c r="N76" s="1188" t="s">
        <v>547</v>
      </c>
      <c r="O76" s="1189" t="s">
        <v>359</v>
      </c>
      <c r="P76" s="1211" t="s">
        <v>890</v>
      </c>
      <c r="Q76" s="1233"/>
      <c r="R76" s="1233"/>
      <c r="S76" s="1233"/>
      <c r="T76" s="1233"/>
      <c r="U76" s="1233"/>
      <c r="V76" s="1233"/>
      <c r="W76" s="1233"/>
      <c r="X76" s="1233"/>
      <c r="Y76" s="1233"/>
      <c r="Z76" s="1234"/>
      <c r="AA76" s="1216"/>
      <c r="AB76" s="1216"/>
      <c r="AC76" s="1228"/>
      <c r="AD76" s="813" t="s">
        <v>808</v>
      </c>
    </row>
    <row r="77" spans="1:32" ht="44.25" customHeight="1" thickBot="1" x14ac:dyDescent="0.3">
      <c r="G77" s="1181" t="s">
        <v>882</v>
      </c>
      <c r="H77" s="1179" t="s">
        <v>885</v>
      </c>
      <c r="I77" s="45" t="s">
        <v>886</v>
      </c>
      <c r="J77" s="1179" t="s">
        <v>887</v>
      </c>
      <c r="K77" s="45" t="s">
        <v>889</v>
      </c>
      <c r="L77" s="1179" t="s">
        <v>898</v>
      </c>
      <c r="M77" s="1179" t="s">
        <v>892</v>
      </c>
      <c r="N77" s="1179" t="s">
        <v>893</v>
      </c>
      <c r="O77" s="45" t="s">
        <v>894</v>
      </c>
      <c r="P77" s="1186" t="s">
        <v>895</v>
      </c>
      <c r="Q77" s="1217"/>
      <c r="R77" s="1217"/>
      <c r="S77" s="1217"/>
      <c r="T77" s="1217"/>
      <c r="U77" s="1217"/>
      <c r="V77" s="1217"/>
      <c r="W77" s="1217"/>
      <c r="X77" s="1217"/>
      <c r="Y77" s="1217"/>
      <c r="Z77" s="1229"/>
      <c r="AA77" s="1217"/>
      <c r="AB77" s="1217"/>
      <c r="AC77" s="1229"/>
      <c r="AD77" s="814" t="s">
        <v>838</v>
      </c>
    </row>
    <row r="78" spans="1:32" x14ac:dyDescent="0.25"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</row>
    <row r="80" spans="1:32" x14ac:dyDescent="0.25">
      <c r="I80" s="7"/>
      <c r="M80" s="7"/>
    </row>
    <row r="81" spans="9:13" x14ac:dyDescent="0.25">
      <c r="I81" s="7"/>
      <c r="M81" s="7"/>
    </row>
    <row r="82" spans="9:13" x14ac:dyDescent="0.25">
      <c r="I82" s="7"/>
      <c r="M82" s="7"/>
    </row>
    <row r="83" spans="9:13" x14ac:dyDescent="0.25">
      <c r="I83" s="7"/>
      <c r="M83" s="7"/>
    </row>
  </sheetData>
  <sortState xmlns:xlrd2="http://schemas.microsoft.com/office/spreadsheetml/2017/richdata2" ref="B3:AF74">
    <sortCondition descending="1" ref="AE3:AE74"/>
  </sortState>
  <phoneticPr fontId="19" type="noConversion"/>
  <pageMargins left="0.23622047244094491" right="0.23622047244094491" top="0.74803149606299213" bottom="0.74803149606299213" header="0.31496062992125984" footer="0.31496062992125984"/>
  <pageSetup paperSize="9" scale="7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2"/>
  <sheetViews>
    <sheetView zoomScaleNormal="100" workbookViewId="0">
      <selection activeCell="A4" sqref="A4"/>
    </sheetView>
  </sheetViews>
  <sheetFormatPr defaultRowHeight="15.75" x14ac:dyDescent="0.25"/>
  <cols>
    <col min="1" max="1" width="5.42578125" style="10" customWidth="1"/>
    <col min="2" max="2" width="14.7109375" style="10" customWidth="1"/>
    <col min="3" max="3" width="15.7109375" style="10" customWidth="1"/>
    <col min="4" max="4" width="10.85546875" style="10" customWidth="1"/>
    <col min="5" max="5" width="8.85546875" style="10" customWidth="1"/>
    <col min="6" max="6" width="3.5703125" style="170" customWidth="1"/>
    <col min="7" max="7" width="6.7109375" style="170" customWidth="1"/>
    <col min="8" max="8" width="6.28515625" style="170" customWidth="1"/>
    <col min="9" max="9" width="7.5703125" style="170" customWidth="1"/>
    <col min="10" max="10" width="6.85546875" style="10" customWidth="1"/>
    <col min="11" max="11" width="7.28515625" style="10" hidden="1" customWidth="1"/>
    <col min="12" max="14" width="5.140625" style="170" hidden="1" customWidth="1"/>
    <col min="15" max="16" width="6.5703125" style="170" hidden="1" customWidth="1"/>
    <col min="17" max="17" width="9.140625" style="10"/>
    <col min="18" max="18" width="5.7109375" style="1687" customWidth="1"/>
    <col min="19" max="19" width="6.7109375" style="1687" customWidth="1"/>
    <col min="20" max="20" width="5" style="10" customWidth="1"/>
    <col min="21" max="16384" width="9.140625" style="10"/>
  </cols>
  <sheetData>
    <row r="1" spans="1:18" ht="2.25" customHeight="1" x14ac:dyDescent="0.25">
      <c r="A1" s="141"/>
      <c r="B1" s="170"/>
      <c r="C1" s="170"/>
      <c r="D1" s="170"/>
      <c r="E1" s="170"/>
      <c r="H1" s="14"/>
      <c r="I1" s="14"/>
      <c r="J1" s="13"/>
      <c r="K1" s="13"/>
      <c r="L1" s="14"/>
      <c r="M1" s="14"/>
      <c r="N1" s="14"/>
      <c r="O1" s="14"/>
      <c r="P1" s="14"/>
      <c r="Q1" s="142"/>
    </row>
    <row r="2" spans="1:18" ht="16.5" thickBot="1" x14ac:dyDescent="0.3">
      <c r="A2" s="2"/>
      <c r="B2" s="1"/>
      <c r="C2" s="1"/>
      <c r="D2" s="1" t="s">
        <v>546</v>
      </c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42"/>
    </row>
    <row r="3" spans="1:18" ht="39.75" customHeight="1" thickBot="1" x14ac:dyDescent="0.3">
      <c r="A3" s="2"/>
      <c r="B3" s="40" t="s">
        <v>737</v>
      </c>
      <c r="C3" s="533"/>
      <c r="D3" s="533"/>
      <c r="E3" s="533"/>
      <c r="F3" s="2"/>
      <c r="G3" s="1241" t="s">
        <v>359</v>
      </c>
      <c r="H3" s="1189" t="s">
        <v>359</v>
      </c>
      <c r="I3" s="1232" t="s">
        <v>359</v>
      </c>
      <c r="J3" s="1236"/>
      <c r="K3" s="1237"/>
      <c r="L3" s="1237"/>
      <c r="M3" s="1237"/>
      <c r="N3" s="1237"/>
      <c r="O3" s="1238"/>
      <c r="P3" s="813" t="s">
        <v>808</v>
      </c>
      <c r="Q3" s="1688"/>
      <c r="R3" s="39"/>
    </row>
    <row r="4" spans="1:18" ht="84.75" customHeight="1" thickBot="1" x14ac:dyDescent="0.3">
      <c r="A4" s="39" t="s">
        <v>3</v>
      </c>
      <c r="B4" s="38" t="s">
        <v>4</v>
      </c>
      <c r="C4" s="15" t="s">
        <v>41</v>
      </c>
      <c r="D4" s="15" t="s">
        <v>42</v>
      </c>
      <c r="E4" s="48" t="s">
        <v>447</v>
      </c>
      <c r="F4" s="530" t="s">
        <v>556</v>
      </c>
      <c r="G4" s="532" t="s">
        <v>886</v>
      </c>
      <c r="H4" s="45" t="s">
        <v>889</v>
      </c>
      <c r="I4" s="507" t="s">
        <v>894</v>
      </c>
      <c r="J4" s="1230"/>
      <c r="K4" s="1227"/>
      <c r="L4" s="1227"/>
      <c r="M4" s="1227"/>
      <c r="N4" s="1227"/>
      <c r="O4" s="1239"/>
      <c r="P4" s="1177" t="s">
        <v>838</v>
      </c>
      <c r="Q4" s="1689" t="s">
        <v>19</v>
      </c>
      <c r="R4" s="1699" t="s">
        <v>395</v>
      </c>
    </row>
    <row r="5" spans="1:18" ht="16.5" customHeight="1" x14ac:dyDescent="0.25">
      <c r="A5" s="1835" t="s">
        <v>32</v>
      </c>
      <c r="B5" s="1768" t="s">
        <v>9</v>
      </c>
      <c r="C5" s="1769" t="s">
        <v>156</v>
      </c>
      <c r="D5" s="1769" t="s">
        <v>91</v>
      </c>
      <c r="E5" s="1774">
        <v>2007</v>
      </c>
      <c r="F5" s="1775" t="s">
        <v>531</v>
      </c>
      <c r="G5" s="1772">
        <v>200</v>
      </c>
      <c r="H5" s="1774"/>
      <c r="I5" s="1836"/>
      <c r="J5" s="1837"/>
      <c r="K5" s="1776"/>
      <c r="L5" s="1776"/>
      <c r="M5" s="1776"/>
      <c r="N5" s="1776"/>
      <c r="O5" s="1776"/>
      <c r="P5" s="1776"/>
      <c r="Q5" s="1809">
        <f>SUM(G5:O5)</f>
        <v>200</v>
      </c>
      <c r="R5" s="1809">
        <f>COUNTA(G5:O5)</f>
        <v>1</v>
      </c>
    </row>
    <row r="6" spans="1:18" ht="16.5" customHeight="1" x14ac:dyDescent="0.25">
      <c r="A6" s="1838" t="s">
        <v>33</v>
      </c>
      <c r="B6" s="1781" t="s">
        <v>9</v>
      </c>
      <c r="C6" s="1782" t="s">
        <v>374</v>
      </c>
      <c r="D6" s="1782" t="s">
        <v>130</v>
      </c>
      <c r="E6" s="1787">
        <v>2010</v>
      </c>
      <c r="F6" s="1789" t="s">
        <v>531</v>
      </c>
      <c r="G6" s="1785">
        <v>170</v>
      </c>
      <c r="H6" s="1787"/>
      <c r="I6" s="1839"/>
      <c r="J6" s="1840"/>
      <c r="K6" s="1788"/>
      <c r="L6" s="1788"/>
      <c r="M6" s="1788"/>
      <c r="N6" s="1788"/>
      <c r="O6" s="1788"/>
      <c r="P6" s="1788"/>
      <c r="Q6" s="1795">
        <f>SUM(G6:O6)</f>
        <v>170</v>
      </c>
      <c r="R6" s="1795">
        <f>COUNTA(G6:O6)</f>
        <v>1</v>
      </c>
    </row>
    <row r="7" spans="1:18" ht="16.5" customHeight="1" x14ac:dyDescent="0.25">
      <c r="A7" s="1838" t="s">
        <v>34</v>
      </c>
      <c r="B7" s="1781" t="s">
        <v>13</v>
      </c>
      <c r="C7" s="1782" t="s">
        <v>117</v>
      </c>
      <c r="D7" s="1782" t="s">
        <v>130</v>
      </c>
      <c r="E7" s="1787">
        <v>2009</v>
      </c>
      <c r="F7" s="1789" t="s">
        <v>531</v>
      </c>
      <c r="G7" s="1785">
        <v>150</v>
      </c>
      <c r="H7" s="1787"/>
      <c r="I7" s="1839"/>
      <c r="J7" s="1840"/>
      <c r="K7" s="1788"/>
      <c r="L7" s="1788"/>
      <c r="M7" s="1788"/>
      <c r="N7" s="1788"/>
      <c r="O7" s="1788"/>
      <c r="P7" s="1788"/>
      <c r="Q7" s="1795">
        <f t="shared" ref="Q7:Q48" si="0">SUM(G7:O7)</f>
        <v>150</v>
      </c>
      <c r="R7" s="1795">
        <f>COUNTA(G7:O7)</f>
        <v>1</v>
      </c>
    </row>
    <row r="8" spans="1:18" ht="16.5" customHeight="1" x14ac:dyDescent="0.25">
      <c r="A8" s="1285" t="s">
        <v>35</v>
      </c>
      <c r="B8" s="236" t="s">
        <v>9</v>
      </c>
      <c r="C8" s="41" t="s">
        <v>129</v>
      </c>
      <c r="D8" s="41" t="s">
        <v>130</v>
      </c>
      <c r="E8" s="120">
        <v>2008</v>
      </c>
      <c r="F8" s="239" t="s">
        <v>531</v>
      </c>
      <c r="G8" s="518">
        <v>135</v>
      </c>
      <c r="H8" s="120"/>
      <c r="I8" s="1242"/>
      <c r="J8" s="833"/>
      <c r="K8" s="119"/>
      <c r="L8" s="119"/>
      <c r="M8" s="118"/>
      <c r="N8" s="118"/>
      <c r="O8" s="119"/>
      <c r="P8" s="119"/>
      <c r="Q8" s="121">
        <f t="shared" si="0"/>
        <v>135</v>
      </c>
      <c r="R8" s="121">
        <f t="shared" ref="R8:R20" si="1">COUNTA(G8:O8)</f>
        <v>1</v>
      </c>
    </row>
    <row r="9" spans="1:18" ht="16.5" customHeight="1" x14ac:dyDescent="0.25">
      <c r="A9" s="1285" t="s">
        <v>36</v>
      </c>
      <c r="B9" s="236" t="s">
        <v>94</v>
      </c>
      <c r="C9" s="41" t="s">
        <v>136</v>
      </c>
      <c r="D9" s="41" t="s">
        <v>71</v>
      </c>
      <c r="E9" s="120">
        <v>2009</v>
      </c>
      <c r="F9" s="239" t="s">
        <v>531</v>
      </c>
      <c r="G9" s="518">
        <v>125</v>
      </c>
      <c r="H9" s="120"/>
      <c r="I9" s="1242"/>
      <c r="J9" s="1240"/>
      <c r="K9" s="118"/>
      <c r="L9" s="118"/>
      <c r="M9" s="118"/>
      <c r="N9" s="118"/>
      <c r="O9" s="118"/>
      <c r="P9" s="118"/>
      <c r="Q9" s="121">
        <f t="shared" si="0"/>
        <v>125</v>
      </c>
      <c r="R9" s="121">
        <f t="shared" si="1"/>
        <v>1</v>
      </c>
    </row>
    <row r="10" spans="1:18" ht="16.5" customHeight="1" x14ac:dyDescent="0.25">
      <c r="A10" s="1285" t="s">
        <v>37</v>
      </c>
      <c r="B10" s="236" t="s">
        <v>11</v>
      </c>
      <c r="C10" s="41" t="s">
        <v>139</v>
      </c>
      <c r="D10" s="41" t="s">
        <v>140</v>
      </c>
      <c r="E10" s="120">
        <v>2008</v>
      </c>
      <c r="F10" s="239" t="s">
        <v>531</v>
      </c>
      <c r="G10" s="518">
        <v>115</v>
      </c>
      <c r="H10" s="120"/>
      <c r="I10" s="239"/>
      <c r="J10" s="388"/>
      <c r="K10" s="120"/>
      <c r="L10" s="120"/>
      <c r="M10" s="120"/>
      <c r="N10" s="120"/>
      <c r="O10" s="120"/>
      <c r="P10" s="120"/>
      <c r="Q10" s="121">
        <f t="shared" si="0"/>
        <v>115</v>
      </c>
      <c r="R10" s="121">
        <f t="shared" si="1"/>
        <v>1</v>
      </c>
    </row>
    <row r="11" spans="1:18" ht="16.5" customHeight="1" x14ac:dyDescent="0.25">
      <c r="A11" s="1285" t="s">
        <v>39</v>
      </c>
      <c r="B11" s="236" t="s">
        <v>13</v>
      </c>
      <c r="C11" s="41" t="s">
        <v>164</v>
      </c>
      <c r="D11" s="41" t="s">
        <v>74</v>
      </c>
      <c r="E11" s="120">
        <v>2009</v>
      </c>
      <c r="F11" s="239" t="s">
        <v>531</v>
      </c>
      <c r="G11" s="518">
        <v>90</v>
      </c>
      <c r="H11" s="120"/>
      <c r="I11" s="1242"/>
      <c r="J11" s="1240"/>
      <c r="K11" s="118"/>
      <c r="L11" s="118"/>
      <c r="M11" s="118"/>
      <c r="N11" s="118"/>
      <c r="O11" s="118"/>
      <c r="P11" s="118"/>
      <c r="Q11" s="121">
        <f t="shared" si="0"/>
        <v>90</v>
      </c>
      <c r="R11" s="121">
        <f t="shared" si="1"/>
        <v>1</v>
      </c>
    </row>
    <row r="12" spans="1:18" ht="16.5" customHeight="1" x14ac:dyDescent="0.25">
      <c r="A12" s="1285" t="s">
        <v>40</v>
      </c>
      <c r="B12" s="236" t="s">
        <v>16</v>
      </c>
      <c r="C12" s="41" t="s">
        <v>822</v>
      </c>
      <c r="D12" s="41" t="s">
        <v>74</v>
      </c>
      <c r="E12" s="120">
        <v>2010</v>
      </c>
      <c r="F12" s="239" t="s">
        <v>531</v>
      </c>
      <c r="G12" s="518">
        <v>85</v>
      </c>
      <c r="H12" s="120"/>
      <c r="I12" s="1242"/>
      <c r="J12" s="1240"/>
      <c r="K12" s="118"/>
      <c r="L12" s="118"/>
      <c r="M12" s="118"/>
      <c r="N12" s="118"/>
      <c r="O12" s="118"/>
      <c r="P12" s="118"/>
      <c r="Q12" s="121">
        <f t="shared" si="0"/>
        <v>85</v>
      </c>
      <c r="R12" s="121">
        <f t="shared" si="1"/>
        <v>1</v>
      </c>
    </row>
    <row r="13" spans="1:18" ht="16.5" customHeight="1" x14ac:dyDescent="0.25">
      <c r="A13" s="1285" t="s">
        <v>43</v>
      </c>
      <c r="B13" s="236" t="s">
        <v>94</v>
      </c>
      <c r="C13" s="41" t="s">
        <v>136</v>
      </c>
      <c r="D13" s="41" t="s">
        <v>146</v>
      </c>
      <c r="E13" s="120">
        <v>2009</v>
      </c>
      <c r="F13" s="239" t="s">
        <v>531</v>
      </c>
      <c r="G13" s="518">
        <v>65</v>
      </c>
      <c r="H13" s="120"/>
      <c r="I13" s="1242"/>
      <c r="J13" s="1240"/>
      <c r="K13" s="118"/>
      <c r="L13" s="118"/>
      <c r="M13" s="118"/>
      <c r="N13" s="118"/>
      <c r="O13" s="118"/>
      <c r="P13" s="118"/>
      <c r="Q13" s="121">
        <f t="shared" si="0"/>
        <v>65</v>
      </c>
      <c r="R13" s="121">
        <f t="shared" si="1"/>
        <v>1</v>
      </c>
    </row>
    <row r="14" spans="1:18" ht="16.5" customHeight="1" x14ac:dyDescent="0.25">
      <c r="A14" s="1285" t="s">
        <v>44</v>
      </c>
      <c r="B14" s="236" t="s">
        <v>11</v>
      </c>
      <c r="C14" s="41" t="s">
        <v>188</v>
      </c>
      <c r="D14" s="41" t="s">
        <v>79</v>
      </c>
      <c r="E14" s="120">
        <v>2009</v>
      </c>
      <c r="F14" s="239" t="s">
        <v>531</v>
      </c>
      <c r="G14" s="518">
        <v>51</v>
      </c>
      <c r="H14" s="120"/>
      <c r="I14" s="1242"/>
      <c r="J14" s="1240"/>
      <c r="K14" s="118"/>
      <c r="L14" s="118"/>
      <c r="M14" s="118"/>
      <c r="N14" s="118"/>
      <c r="O14" s="118"/>
      <c r="P14" s="118"/>
      <c r="Q14" s="121">
        <f t="shared" si="0"/>
        <v>51</v>
      </c>
      <c r="R14" s="121">
        <f t="shared" si="1"/>
        <v>1</v>
      </c>
    </row>
    <row r="15" spans="1:18" ht="16.5" customHeight="1" x14ac:dyDescent="0.25">
      <c r="A15" s="1285" t="s">
        <v>45</v>
      </c>
      <c r="B15" s="236" t="s">
        <v>9</v>
      </c>
      <c r="C15" s="41" t="s">
        <v>539</v>
      </c>
      <c r="D15" s="41" t="s">
        <v>146</v>
      </c>
      <c r="E15" s="120">
        <v>2010</v>
      </c>
      <c r="F15" s="1242" t="s">
        <v>531</v>
      </c>
      <c r="G15" s="518">
        <v>48</v>
      </c>
      <c r="H15" s="120"/>
      <c r="I15" s="1242"/>
      <c r="J15" s="1240"/>
      <c r="K15" s="118"/>
      <c r="L15" s="118"/>
      <c r="M15" s="118"/>
      <c r="N15" s="118"/>
      <c r="O15" s="118"/>
      <c r="P15" s="118"/>
      <c r="Q15" s="121">
        <f t="shared" si="0"/>
        <v>48</v>
      </c>
      <c r="R15" s="121">
        <f t="shared" si="1"/>
        <v>1</v>
      </c>
    </row>
    <row r="16" spans="1:18" ht="16.5" customHeight="1" x14ac:dyDescent="0.25">
      <c r="A16" s="1285" t="s">
        <v>46</v>
      </c>
      <c r="B16" s="236" t="s">
        <v>11</v>
      </c>
      <c r="C16" s="41" t="s">
        <v>819</v>
      </c>
      <c r="D16" s="41" t="s">
        <v>361</v>
      </c>
      <c r="E16" s="120">
        <v>2010</v>
      </c>
      <c r="F16" s="239" t="s">
        <v>531</v>
      </c>
      <c r="G16" s="518">
        <v>39</v>
      </c>
      <c r="H16" s="120"/>
      <c r="I16" s="1242"/>
      <c r="J16" s="1240"/>
      <c r="K16" s="119"/>
      <c r="L16" s="118"/>
      <c r="M16" s="119"/>
      <c r="N16" s="119"/>
      <c r="O16" s="119"/>
      <c r="P16" s="119"/>
      <c r="Q16" s="121">
        <f t="shared" si="0"/>
        <v>39</v>
      </c>
      <c r="R16" s="121">
        <f t="shared" si="1"/>
        <v>1</v>
      </c>
    </row>
    <row r="17" spans="1:18" ht="16.5" customHeight="1" x14ac:dyDescent="0.25">
      <c r="A17" s="1285" t="s">
        <v>47</v>
      </c>
      <c r="B17" s="236" t="s">
        <v>11</v>
      </c>
      <c r="C17" s="41" t="s">
        <v>448</v>
      </c>
      <c r="D17" s="41" t="s">
        <v>84</v>
      </c>
      <c r="E17" s="120">
        <v>2009</v>
      </c>
      <c r="F17" s="239" t="s">
        <v>531</v>
      </c>
      <c r="G17" s="518">
        <v>34</v>
      </c>
      <c r="H17" s="120"/>
      <c r="I17" s="239"/>
      <c r="J17" s="388"/>
      <c r="K17" s="120"/>
      <c r="L17" s="120"/>
      <c r="M17" s="120"/>
      <c r="N17" s="120"/>
      <c r="O17" s="120"/>
      <c r="P17" s="120"/>
      <c r="Q17" s="121">
        <f t="shared" si="0"/>
        <v>34</v>
      </c>
      <c r="R17" s="121">
        <f t="shared" si="1"/>
        <v>1</v>
      </c>
    </row>
    <row r="18" spans="1:18" ht="16.5" customHeight="1" x14ac:dyDescent="0.25">
      <c r="A18" s="1285" t="s">
        <v>48</v>
      </c>
      <c r="B18" s="236" t="s">
        <v>11</v>
      </c>
      <c r="C18" s="41" t="s">
        <v>870</v>
      </c>
      <c r="D18" s="41" t="s">
        <v>114</v>
      </c>
      <c r="E18" s="120">
        <v>2010</v>
      </c>
      <c r="F18" s="239" t="s">
        <v>532</v>
      </c>
      <c r="G18" s="518">
        <v>32</v>
      </c>
      <c r="H18" s="120"/>
      <c r="I18" s="1242"/>
      <c r="J18" s="1240"/>
      <c r="K18" s="118"/>
      <c r="L18" s="118"/>
      <c r="M18" s="118"/>
      <c r="N18" s="118"/>
      <c r="O18" s="118"/>
      <c r="P18" s="118"/>
      <c r="Q18" s="121">
        <f t="shared" si="0"/>
        <v>32</v>
      </c>
      <c r="R18" s="121">
        <f t="shared" si="1"/>
        <v>1</v>
      </c>
    </row>
    <row r="19" spans="1:18" ht="16.5" customHeight="1" x14ac:dyDescent="0.25">
      <c r="A19" s="1285" t="s">
        <v>49</v>
      </c>
      <c r="B19" s="236" t="s">
        <v>10</v>
      </c>
      <c r="C19" s="41" t="s">
        <v>945</v>
      </c>
      <c r="D19" s="41" t="s">
        <v>96</v>
      </c>
      <c r="E19" s="120">
        <v>2007</v>
      </c>
      <c r="F19" s="239" t="s">
        <v>531</v>
      </c>
      <c r="G19" s="518">
        <v>30</v>
      </c>
      <c r="H19" s="120"/>
      <c r="I19" s="1242"/>
      <c r="J19" s="1240"/>
      <c r="K19" s="118"/>
      <c r="L19" s="118"/>
      <c r="M19" s="118"/>
      <c r="N19" s="118"/>
      <c r="O19" s="118"/>
      <c r="P19" s="118"/>
      <c r="Q19" s="121">
        <f t="shared" si="0"/>
        <v>30</v>
      </c>
      <c r="R19" s="121">
        <f t="shared" si="1"/>
        <v>1</v>
      </c>
    </row>
    <row r="20" spans="1:18" ht="3" customHeight="1" x14ac:dyDescent="0.25">
      <c r="A20" s="1285" t="s">
        <v>50</v>
      </c>
      <c r="B20" s="235" t="s">
        <v>11</v>
      </c>
      <c r="C20" s="122" t="s">
        <v>134</v>
      </c>
      <c r="D20" s="122" t="s">
        <v>135</v>
      </c>
      <c r="E20" s="121">
        <v>2008</v>
      </c>
      <c r="F20" s="240" t="s">
        <v>531</v>
      </c>
      <c r="G20" s="518"/>
      <c r="H20" s="120"/>
      <c r="I20" s="239"/>
      <c r="J20" s="388"/>
      <c r="K20" s="120"/>
      <c r="L20" s="120"/>
      <c r="M20" s="120"/>
      <c r="N20" s="120"/>
      <c r="O20" s="120"/>
      <c r="P20" s="120"/>
      <c r="Q20" s="121">
        <f t="shared" si="0"/>
        <v>0</v>
      </c>
      <c r="R20" s="121">
        <f t="shared" si="1"/>
        <v>0</v>
      </c>
    </row>
    <row r="21" spans="1:18" ht="16.5" hidden="1" customHeight="1" x14ac:dyDescent="0.25">
      <c r="A21" s="1285" t="s">
        <v>51</v>
      </c>
      <c r="B21" s="236" t="s">
        <v>11</v>
      </c>
      <c r="C21" s="41" t="s">
        <v>528</v>
      </c>
      <c r="D21" s="41" t="s">
        <v>130</v>
      </c>
      <c r="E21" s="120">
        <v>2008</v>
      </c>
      <c r="F21" s="239" t="s">
        <v>531</v>
      </c>
      <c r="G21" s="518"/>
      <c r="H21" s="120"/>
      <c r="I21" s="239"/>
      <c r="J21" s="388"/>
      <c r="K21" s="120"/>
      <c r="L21" s="120"/>
      <c r="M21" s="120"/>
      <c r="N21" s="120"/>
      <c r="O21" s="120"/>
      <c r="P21" s="120"/>
      <c r="Q21" s="121">
        <f t="shared" si="0"/>
        <v>0</v>
      </c>
      <c r="R21" s="121">
        <f t="shared" ref="R21:R51" si="2">COUNTA(G21:O21)</f>
        <v>0</v>
      </c>
    </row>
    <row r="22" spans="1:18" ht="16.5" hidden="1" customHeight="1" x14ac:dyDescent="0.25">
      <c r="A22" s="1285" t="s">
        <v>52</v>
      </c>
      <c r="B22" s="1652" t="s">
        <v>11</v>
      </c>
      <c r="C22" s="843" t="s">
        <v>478</v>
      </c>
      <c r="D22" s="122" t="s">
        <v>158</v>
      </c>
      <c r="E22" s="119">
        <v>2007</v>
      </c>
      <c r="F22" s="1653" t="s">
        <v>531</v>
      </c>
      <c r="G22" s="518"/>
      <c r="H22" s="120"/>
      <c r="I22" s="1242"/>
      <c r="J22" s="1240"/>
      <c r="K22" s="118"/>
      <c r="L22" s="118"/>
      <c r="M22" s="118"/>
      <c r="N22" s="118"/>
      <c r="O22" s="118"/>
      <c r="P22" s="118"/>
      <c r="Q22" s="121">
        <f t="shared" si="0"/>
        <v>0</v>
      </c>
      <c r="R22" s="121">
        <f t="shared" si="2"/>
        <v>0</v>
      </c>
    </row>
    <row r="23" spans="1:18" ht="16.5" hidden="1" customHeight="1" x14ac:dyDescent="0.25">
      <c r="A23" s="1285" t="s">
        <v>53</v>
      </c>
      <c r="B23" s="236" t="s">
        <v>657</v>
      </c>
      <c r="C23" s="41" t="s">
        <v>667</v>
      </c>
      <c r="D23" s="41" t="s">
        <v>668</v>
      </c>
      <c r="E23" s="120">
        <v>2010</v>
      </c>
      <c r="F23" s="239" t="s">
        <v>531</v>
      </c>
      <c r="G23" s="518"/>
      <c r="H23" s="120"/>
      <c r="I23" s="1242"/>
      <c r="J23" s="1240"/>
      <c r="K23" s="118"/>
      <c r="L23" s="118"/>
      <c r="M23" s="118"/>
      <c r="N23" s="118"/>
      <c r="O23" s="118"/>
      <c r="P23" s="118"/>
      <c r="Q23" s="121">
        <f t="shared" si="0"/>
        <v>0</v>
      </c>
      <c r="R23" s="121">
        <f t="shared" si="2"/>
        <v>0</v>
      </c>
    </row>
    <row r="24" spans="1:18" ht="16.5" hidden="1" customHeight="1" x14ac:dyDescent="0.25">
      <c r="A24" s="1285" t="s">
        <v>54</v>
      </c>
      <c r="B24" s="1650" t="s">
        <v>657</v>
      </c>
      <c r="C24" s="233" t="s">
        <v>675</v>
      </c>
      <c r="D24" s="41" t="s">
        <v>697</v>
      </c>
      <c r="E24" s="118">
        <v>2010</v>
      </c>
      <c r="F24" s="239" t="s">
        <v>531</v>
      </c>
      <c r="G24" s="518"/>
      <c r="H24" s="120"/>
      <c r="I24" s="1242"/>
      <c r="J24" s="1240"/>
      <c r="K24" s="118"/>
      <c r="L24" s="118"/>
      <c r="M24" s="118"/>
      <c r="N24" s="118"/>
      <c r="O24" s="118"/>
      <c r="P24" s="118"/>
      <c r="Q24" s="121">
        <f t="shared" si="0"/>
        <v>0</v>
      </c>
      <c r="R24" s="121">
        <f t="shared" si="2"/>
        <v>0</v>
      </c>
    </row>
    <row r="25" spans="1:18" ht="16.5" hidden="1" customHeight="1" x14ac:dyDescent="0.25">
      <c r="A25" s="1285" t="s">
        <v>55</v>
      </c>
      <c r="B25" s="236" t="s">
        <v>657</v>
      </c>
      <c r="C25" s="41" t="s">
        <v>670</v>
      </c>
      <c r="D25" s="41" t="s">
        <v>91</v>
      </c>
      <c r="E25" s="120">
        <v>2010</v>
      </c>
      <c r="F25" s="239" t="s">
        <v>531</v>
      </c>
      <c r="G25" s="518"/>
      <c r="H25" s="120"/>
      <c r="I25" s="1242"/>
      <c r="J25" s="1240"/>
      <c r="K25" s="118"/>
      <c r="L25" s="118"/>
      <c r="M25" s="118"/>
      <c r="N25" s="118"/>
      <c r="O25" s="118"/>
      <c r="P25" s="118"/>
      <c r="Q25" s="121">
        <f t="shared" si="0"/>
        <v>0</v>
      </c>
      <c r="R25" s="121">
        <f t="shared" si="2"/>
        <v>0</v>
      </c>
    </row>
    <row r="26" spans="1:18" ht="16.5" hidden="1" customHeight="1" x14ac:dyDescent="0.25">
      <c r="A26" s="1285" t="s">
        <v>56</v>
      </c>
      <c r="B26" s="236" t="s">
        <v>657</v>
      </c>
      <c r="C26" s="41" t="s">
        <v>669</v>
      </c>
      <c r="D26" s="41" t="s">
        <v>98</v>
      </c>
      <c r="E26" s="120">
        <v>2010</v>
      </c>
      <c r="F26" s="239" t="s">
        <v>531</v>
      </c>
      <c r="G26" s="518"/>
      <c r="H26" s="120"/>
      <c r="I26" s="1242"/>
      <c r="J26" s="1240"/>
      <c r="K26" s="118"/>
      <c r="L26" s="118"/>
      <c r="M26" s="118"/>
      <c r="N26" s="118"/>
      <c r="O26" s="118"/>
      <c r="P26" s="118"/>
      <c r="Q26" s="121">
        <f t="shared" si="0"/>
        <v>0</v>
      </c>
      <c r="R26" s="121">
        <f t="shared" si="2"/>
        <v>0</v>
      </c>
    </row>
    <row r="27" spans="1:18" ht="16.5" hidden="1" customHeight="1" x14ac:dyDescent="0.25">
      <c r="A27" s="1285" t="s">
        <v>57</v>
      </c>
      <c r="B27" s="236" t="s">
        <v>133</v>
      </c>
      <c r="C27" s="41" t="s">
        <v>142</v>
      </c>
      <c r="D27" s="41" t="s">
        <v>143</v>
      </c>
      <c r="E27" s="120">
        <v>2010</v>
      </c>
      <c r="F27" s="239" t="s">
        <v>531</v>
      </c>
      <c r="G27" s="518"/>
      <c r="H27" s="120"/>
      <c r="I27" s="1242"/>
      <c r="J27" s="1240"/>
      <c r="K27" s="118"/>
      <c r="L27" s="118"/>
      <c r="M27" s="118"/>
      <c r="N27" s="118"/>
      <c r="O27" s="118"/>
      <c r="P27" s="118"/>
      <c r="Q27" s="121">
        <f t="shared" si="0"/>
        <v>0</v>
      </c>
      <c r="R27" s="121">
        <f t="shared" si="2"/>
        <v>0</v>
      </c>
    </row>
    <row r="28" spans="1:18" ht="14.25" hidden="1" customHeight="1" x14ac:dyDescent="0.25">
      <c r="A28" s="1285" t="s">
        <v>58</v>
      </c>
      <c r="B28" s="235" t="s">
        <v>7</v>
      </c>
      <c r="C28" s="122" t="s">
        <v>144</v>
      </c>
      <c r="D28" s="122" t="s">
        <v>145</v>
      </c>
      <c r="E28" s="121">
        <v>2008</v>
      </c>
      <c r="F28" s="240" t="s">
        <v>531</v>
      </c>
      <c r="G28" s="518"/>
      <c r="H28" s="120"/>
      <c r="I28" s="1242"/>
      <c r="J28" s="1240"/>
      <c r="K28" s="118"/>
      <c r="L28" s="118"/>
      <c r="M28" s="118"/>
      <c r="N28" s="118"/>
      <c r="O28" s="118"/>
      <c r="P28" s="118"/>
      <c r="Q28" s="121">
        <f t="shared" si="0"/>
        <v>0</v>
      </c>
      <c r="R28" s="121">
        <f t="shared" si="2"/>
        <v>0</v>
      </c>
    </row>
    <row r="29" spans="1:18" ht="14.25" hidden="1" customHeight="1" x14ac:dyDescent="0.25">
      <c r="A29" s="1285" t="s">
        <v>59</v>
      </c>
      <c r="B29" s="235" t="s">
        <v>72</v>
      </c>
      <c r="C29" s="122" t="s">
        <v>504</v>
      </c>
      <c r="D29" s="122" t="s">
        <v>135</v>
      </c>
      <c r="E29" s="121">
        <v>2010</v>
      </c>
      <c r="F29" s="240" t="s">
        <v>531</v>
      </c>
      <c r="G29" s="518"/>
      <c r="H29" s="120"/>
      <c r="I29" s="1242"/>
      <c r="J29" s="1240"/>
      <c r="K29" s="118"/>
      <c r="L29" s="118"/>
      <c r="M29" s="118"/>
      <c r="N29" s="118"/>
      <c r="O29" s="118"/>
      <c r="P29" s="118"/>
      <c r="Q29" s="121">
        <f t="shared" si="0"/>
        <v>0</v>
      </c>
      <c r="R29" s="121">
        <f t="shared" si="2"/>
        <v>0</v>
      </c>
    </row>
    <row r="30" spans="1:18" ht="1.5" customHeight="1" thickBot="1" x14ac:dyDescent="0.3">
      <c r="A30" s="1285" t="s">
        <v>60</v>
      </c>
      <c r="B30" s="236" t="s">
        <v>72</v>
      </c>
      <c r="C30" s="41" t="s">
        <v>857</v>
      </c>
      <c r="D30" s="41" t="s">
        <v>84</v>
      </c>
      <c r="E30" s="120">
        <v>2010</v>
      </c>
      <c r="F30" s="239" t="s">
        <v>531</v>
      </c>
      <c r="G30" s="518"/>
      <c r="H30" s="120"/>
      <c r="I30" s="1242"/>
      <c r="J30" s="1240"/>
      <c r="K30" s="118"/>
      <c r="L30" s="118"/>
      <c r="M30" s="118"/>
      <c r="N30" s="118"/>
      <c r="O30" s="118"/>
      <c r="P30" s="118"/>
      <c r="Q30" s="121">
        <f t="shared" si="0"/>
        <v>0</v>
      </c>
      <c r="R30" s="121">
        <f t="shared" si="2"/>
        <v>0</v>
      </c>
    </row>
    <row r="31" spans="1:18" ht="14.25" hidden="1" customHeight="1" thickBot="1" x14ac:dyDescent="0.3">
      <c r="A31" s="1285" t="s">
        <v>61</v>
      </c>
      <c r="B31" s="236" t="s">
        <v>72</v>
      </c>
      <c r="C31" s="41" t="s">
        <v>183</v>
      </c>
      <c r="D31" s="41" t="s">
        <v>184</v>
      </c>
      <c r="E31" s="120">
        <v>2010</v>
      </c>
      <c r="F31" s="239" t="s">
        <v>531</v>
      </c>
      <c r="G31" s="518"/>
      <c r="H31" s="120"/>
      <c r="I31" s="1242"/>
      <c r="J31" s="1240"/>
      <c r="K31" s="118"/>
      <c r="L31" s="118"/>
      <c r="M31" s="118"/>
      <c r="N31" s="118"/>
      <c r="O31" s="118"/>
      <c r="P31" s="118"/>
      <c r="Q31" s="121">
        <f t="shared" si="0"/>
        <v>0</v>
      </c>
      <c r="R31" s="121">
        <f t="shared" si="2"/>
        <v>0</v>
      </c>
    </row>
    <row r="32" spans="1:18" ht="14.25" hidden="1" customHeight="1" thickBot="1" x14ac:dyDescent="0.3">
      <c r="A32" s="1285" t="s">
        <v>62</v>
      </c>
      <c r="B32" s="236" t="s">
        <v>72</v>
      </c>
      <c r="C32" s="41" t="s">
        <v>124</v>
      </c>
      <c r="D32" s="41" t="s">
        <v>125</v>
      </c>
      <c r="E32" s="120">
        <v>2010</v>
      </c>
      <c r="F32" s="239" t="s">
        <v>531</v>
      </c>
      <c r="G32" s="518"/>
      <c r="H32" s="120"/>
      <c r="I32" s="1242"/>
      <c r="J32" s="1240"/>
      <c r="K32" s="118"/>
      <c r="L32" s="118"/>
      <c r="M32" s="118"/>
      <c r="N32" s="118"/>
      <c r="O32" s="118"/>
      <c r="P32" s="118"/>
      <c r="Q32" s="121">
        <f t="shared" si="0"/>
        <v>0</v>
      </c>
      <c r="R32" s="121">
        <f t="shared" si="2"/>
        <v>0</v>
      </c>
    </row>
    <row r="33" spans="1:19" ht="14.25" hidden="1" customHeight="1" thickBot="1" x14ac:dyDescent="0.3">
      <c r="A33" s="1285" t="s">
        <v>63</v>
      </c>
      <c r="B33" s="1651" t="s">
        <v>72</v>
      </c>
      <c r="C33" s="41" t="s">
        <v>147</v>
      </c>
      <c r="D33" s="41" t="s">
        <v>96</v>
      </c>
      <c r="E33" s="120">
        <v>2009</v>
      </c>
      <c r="F33" s="239" t="s">
        <v>531</v>
      </c>
      <c r="G33" s="518"/>
      <c r="H33" s="120"/>
      <c r="I33" s="1242"/>
      <c r="J33" s="1240"/>
      <c r="K33" s="119"/>
      <c r="L33" s="119"/>
      <c r="M33" s="118"/>
      <c r="N33" s="118"/>
      <c r="O33" s="118"/>
      <c r="P33" s="118"/>
      <c r="Q33" s="121">
        <f t="shared" si="0"/>
        <v>0</v>
      </c>
      <c r="R33" s="121">
        <f t="shared" si="2"/>
        <v>0</v>
      </c>
    </row>
    <row r="34" spans="1:19" ht="14.25" hidden="1" customHeight="1" thickBot="1" x14ac:dyDescent="0.3">
      <c r="A34" s="1285" t="s">
        <v>64</v>
      </c>
      <c r="B34" s="1651" t="s">
        <v>72</v>
      </c>
      <c r="C34" s="41" t="s">
        <v>182</v>
      </c>
      <c r="D34" s="41" t="s">
        <v>169</v>
      </c>
      <c r="E34" s="120">
        <v>2009</v>
      </c>
      <c r="F34" s="239" t="s">
        <v>531</v>
      </c>
      <c r="G34" s="519"/>
      <c r="H34" s="121"/>
      <c r="I34" s="240"/>
      <c r="J34" s="408"/>
      <c r="K34" s="121"/>
      <c r="L34" s="121"/>
      <c r="M34" s="121"/>
      <c r="N34" s="121"/>
      <c r="O34" s="121"/>
      <c r="P34" s="121"/>
      <c r="Q34" s="121">
        <f t="shared" si="0"/>
        <v>0</v>
      </c>
      <c r="R34" s="121">
        <f t="shared" si="2"/>
        <v>0</v>
      </c>
    </row>
    <row r="35" spans="1:19" ht="14.25" hidden="1" customHeight="1" thickBot="1" x14ac:dyDescent="0.3">
      <c r="A35" s="1285" t="s">
        <v>65</v>
      </c>
      <c r="B35" s="1651" t="s">
        <v>72</v>
      </c>
      <c r="C35" s="41" t="s">
        <v>535</v>
      </c>
      <c r="D35" s="41" t="s">
        <v>868</v>
      </c>
      <c r="E35" s="120">
        <v>2009</v>
      </c>
      <c r="F35" s="239" t="s">
        <v>531</v>
      </c>
      <c r="G35" s="518"/>
      <c r="H35" s="120"/>
      <c r="I35" s="1242"/>
      <c r="J35" s="1240"/>
      <c r="K35" s="118"/>
      <c r="L35" s="118"/>
      <c r="M35" s="118"/>
      <c r="N35" s="118"/>
      <c r="O35" s="118"/>
      <c r="P35" s="118"/>
      <c r="Q35" s="121">
        <f t="shared" si="0"/>
        <v>0</v>
      </c>
      <c r="R35" s="121">
        <f t="shared" si="2"/>
        <v>0</v>
      </c>
    </row>
    <row r="36" spans="1:19" ht="16.5" hidden="1" thickBot="1" x14ac:dyDescent="0.3">
      <c r="A36" s="1285" t="s">
        <v>99</v>
      </c>
      <c r="B36" s="1652" t="s">
        <v>72</v>
      </c>
      <c r="C36" s="122" t="s">
        <v>127</v>
      </c>
      <c r="D36" s="122" t="s">
        <v>128</v>
      </c>
      <c r="E36" s="121">
        <v>2009</v>
      </c>
      <c r="F36" s="240" t="s">
        <v>531</v>
      </c>
      <c r="G36" s="518"/>
      <c r="H36" s="120"/>
      <c r="I36" s="239"/>
      <c r="J36" s="388"/>
      <c r="K36" s="120"/>
      <c r="L36" s="120"/>
      <c r="M36" s="120"/>
      <c r="N36" s="120"/>
      <c r="O36" s="120"/>
      <c r="P36" s="120"/>
      <c r="Q36" s="121">
        <f t="shared" si="0"/>
        <v>0</v>
      </c>
      <c r="R36" s="121">
        <f t="shared" si="2"/>
        <v>0</v>
      </c>
    </row>
    <row r="37" spans="1:19" ht="16.5" hidden="1" thickBot="1" x14ac:dyDescent="0.3">
      <c r="A37" s="1285" t="s">
        <v>100</v>
      </c>
      <c r="B37" s="1651" t="s">
        <v>72</v>
      </c>
      <c r="C37" s="41" t="s">
        <v>126</v>
      </c>
      <c r="D37" s="41" t="s">
        <v>84</v>
      </c>
      <c r="E37" s="120">
        <v>2008</v>
      </c>
      <c r="F37" s="239" t="s">
        <v>531</v>
      </c>
      <c r="G37" s="518"/>
      <c r="H37" s="120"/>
      <c r="I37" s="239"/>
      <c r="J37" s="388"/>
      <c r="K37" s="120"/>
      <c r="L37" s="120"/>
      <c r="M37" s="120"/>
      <c r="N37" s="120"/>
      <c r="O37" s="120"/>
      <c r="P37" s="120"/>
      <c r="Q37" s="121">
        <f t="shared" si="0"/>
        <v>0</v>
      </c>
      <c r="R37" s="121">
        <f t="shared" si="2"/>
        <v>0</v>
      </c>
    </row>
    <row r="38" spans="1:19" ht="16.5" hidden="1" thickBot="1" x14ac:dyDescent="0.3">
      <c r="A38" s="1285" t="s">
        <v>101</v>
      </c>
      <c r="B38" s="1651" t="s">
        <v>72</v>
      </c>
      <c r="C38" s="845" t="s">
        <v>468</v>
      </c>
      <c r="D38" s="41" t="s">
        <v>74</v>
      </c>
      <c r="E38" s="118">
        <v>2007</v>
      </c>
      <c r="F38" s="1242" t="s">
        <v>531</v>
      </c>
      <c r="G38" s="518"/>
      <c r="H38" s="120"/>
      <c r="I38" s="1242"/>
      <c r="J38" s="1240"/>
      <c r="K38" s="118"/>
      <c r="L38" s="118"/>
      <c r="M38" s="118"/>
      <c r="N38" s="118"/>
      <c r="O38" s="118"/>
      <c r="P38" s="118"/>
      <c r="Q38" s="121">
        <f t="shared" si="0"/>
        <v>0</v>
      </c>
      <c r="R38" s="121">
        <f t="shared" si="2"/>
        <v>0</v>
      </c>
    </row>
    <row r="39" spans="1:19" ht="16.5" hidden="1" thickBot="1" x14ac:dyDescent="0.3">
      <c r="A39" s="1285" t="s">
        <v>102</v>
      </c>
      <c r="B39" s="1652" t="s">
        <v>72</v>
      </c>
      <c r="C39" s="122" t="s">
        <v>810</v>
      </c>
      <c r="D39" s="122" t="s">
        <v>135</v>
      </c>
      <c r="E39" s="121">
        <v>2007</v>
      </c>
      <c r="F39" s="240" t="s">
        <v>531</v>
      </c>
      <c r="G39" s="518"/>
      <c r="H39" s="120"/>
      <c r="I39" s="1242"/>
      <c r="J39" s="1240"/>
      <c r="K39" s="118"/>
      <c r="L39" s="118"/>
      <c r="M39" s="118"/>
      <c r="N39" s="118"/>
      <c r="O39" s="118"/>
      <c r="P39" s="118"/>
      <c r="Q39" s="121">
        <f t="shared" si="0"/>
        <v>0</v>
      </c>
      <c r="R39" s="121">
        <f t="shared" si="2"/>
        <v>0</v>
      </c>
      <c r="S39" s="10"/>
    </row>
    <row r="40" spans="1:19" ht="16.5" hidden="1" thickBot="1" x14ac:dyDescent="0.3">
      <c r="A40" s="1285" t="s">
        <v>103</v>
      </c>
      <c r="B40" s="1651" t="s">
        <v>16</v>
      </c>
      <c r="C40" s="844" t="s">
        <v>516</v>
      </c>
      <c r="D40" s="41" t="s">
        <v>130</v>
      </c>
      <c r="E40" s="118">
        <v>2008</v>
      </c>
      <c r="F40" s="239" t="s">
        <v>531</v>
      </c>
      <c r="G40" s="518"/>
      <c r="H40" s="120"/>
      <c r="I40" s="240"/>
      <c r="J40" s="388"/>
      <c r="K40" s="120"/>
      <c r="L40" s="120"/>
      <c r="M40" s="120"/>
      <c r="N40" s="120"/>
      <c r="O40" s="120"/>
      <c r="P40" s="120"/>
      <c r="Q40" s="121">
        <f t="shared" si="0"/>
        <v>0</v>
      </c>
      <c r="R40" s="121">
        <f t="shared" si="2"/>
        <v>0</v>
      </c>
      <c r="S40" s="10"/>
    </row>
    <row r="41" spans="1:19" ht="16.5" hidden="1" thickBot="1" x14ac:dyDescent="0.3">
      <c r="A41" s="1285" t="s">
        <v>104</v>
      </c>
      <c r="B41" s="236" t="s">
        <v>14</v>
      </c>
      <c r="C41" s="41" t="s">
        <v>132</v>
      </c>
      <c r="D41" s="41" t="s">
        <v>83</v>
      </c>
      <c r="E41" s="120">
        <v>2009</v>
      </c>
      <c r="F41" s="239" t="s">
        <v>531</v>
      </c>
      <c r="G41" s="518"/>
      <c r="H41" s="120"/>
      <c r="I41" s="1242"/>
      <c r="J41" s="1240"/>
      <c r="K41" s="118"/>
      <c r="L41" s="118"/>
      <c r="M41" s="118"/>
      <c r="N41" s="118"/>
      <c r="O41" s="118"/>
      <c r="P41" s="118"/>
      <c r="Q41" s="121">
        <f t="shared" si="0"/>
        <v>0</v>
      </c>
      <c r="R41" s="121">
        <f t="shared" si="2"/>
        <v>0</v>
      </c>
      <c r="S41" s="10"/>
    </row>
    <row r="42" spans="1:19" ht="16.5" hidden="1" thickBot="1" x14ac:dyDescent="0.3">
      <c r="A42" s="1285" t="s">
        <v>105</v>
      </c>
      <c r="B42" s="236" t="s">
        <v>14</v>
      </c>
      <c r="C42" s="41" t="s">
        <v>137</v>
      </c>
      <c r="D42" s="41" t="s">
        <v>114</v>
      </c>
      <c r="E42" s="120">
        <v>2009</v>
      </c>
      <c r="F42" s="239" t="s">
        <v>531</v>
      </c>
      <c r="G42" s="519"/>
      <c r="H42" s="121"/>
      <c r="I42" s="240"/>
      <c r="J42" s="408"/>
      <c r="K42" s="121"/>
      <c r="L42" s="121"/>
      <c r="M42" s="121"/>
      <c r="N42" s="121"/>
      <c r="O42" s="121"/>
      <c r="P42" s="120"/>
      <c r="Q42" s="121">
        <f t="shared" si="0"/>
        <v>0</v>
      </c>
      <c r="R42" s="121">
        <f t="shared" si="2"/>
        <v>0</v>
      </c>
      <c r="S42" s="10"/>
    </row>
    <row r="43" spans="1:19" ht="16.5" hidden="1" thickBot="1" x14ac:dyDescent="0.3">
      <c r="A43" s="1285" t="s">
        <v>106</v>
      </c>
      <c r="B43" s="236" t="s">
        <v>13</v>
      </c>
      <c r="C43" s="41" t="s">
        <v>161</v>
      </c>
      <c r="D43" s="41" t="s">
        <v>91</v>
      </c>
      <c r="E43" s="120">
        <v>2009</v>
      </c>
      <c r="F43" s="239" t="s">
        <v>531</v>
      </c>
      <c r="G43" s="518"/>
      <c r="H43" s="120"/>
      <c r="I43" s="1242"/>
      <c r="J43" s="1240"/>
      <c r="K43" s="118"/>
      <c r="L43" s="118"/>
      <c r="M43" s="118"/>
      <c r="N43" s="118"/>
      <c r="O43" s="118"/>
      <c r="P43" s="118"/>
      <c r="Q43" s="121">
        <f t="shared" si="0"/>
        <v>0</v>
      </c>
      <c r="R43" s="121">
        <f t="shared" si="2"/>
        <v>0</v>
      </c>
      <c r="S43" s="10"/>
    </row>
    <row r="44" spans="1:19" ht="16.5" hidden="1" thickBot="1" x14ac:dyDescent="0.3">
      <c r="A44" s="1285" t="s">
        <v>107</v>
      </c>
      <c r="B44" s="236" t="s">
        <v>9</v>
      </c>
      <c r="C44" s="41" t="s">
        <v>148</v>
      </c>
      <c r="D44" s="41" t="s">
        <v>91</v>
      </c>
      <c r="E44" s="120">
        <v>2010</v>
      </c>
      <c r="F44" s="239" t="s">
        <v>531</v>
      </c>
      <c r="G44" s="518"/>
      <c r="H44" s="120"/>
      <c r="I44" s="1242"/>
      <c r="J44" s="1240"/>
      <c r="K44" s="118"/>
      <c r="L44" s="118"/>
      <c r="M44" s="118"/>
      <c r="N44" s="118"/>
      <c r="O44" s="118"/>
      <c r="P44" s="118"/>
      <c r="Q44" s="121">
        <f t="shared" si="0"/>
        <v>0</v>
      </c>
      <c r="R44" s="121">
        <f t="shared" si="2"/>
        <v>0</v>
      </c>
      <c r="S44" s="10"/>
    </row>
    <row r="45" spans="1:19" ht="16.5" hidden="1" thickBot="1" x14ac:dyDescent="0.3">
      <c r="A45" s="1285" t="s">
        <v>108</v>
      </c>
      <c r="B45" s="236" t="s">
        <v>9</v>
      </c>
      <c r="C45" s="41" t="s">
        <v>621</v>
      </c>
      <c r="D45" s="41" t="s">
        <v>622</v>
      </c>
      <c r="E45" s="120">
        <v>2010</v>
      </c>
      <c r="F45" s="239" t="s">
        <v>532</v>
      </c>
      <c r="G45" s="518"/>
      <c r="H45" s="120"/>
      <c r="I45" s="1242"/>
      <c r="J45" s="1240"/>
      <c r="K45" s="118"/>
      <c r="L45" s="118"/>
      <c r="M45" s="118"/>
      <c r="N45" s="118"/>
      <c r="O45" s="118"/>
      <c r="P45" s="118"/>
      <c r="Q45" s="121">
        <f t="shared" si="0"/>
        <v>0</v>
      </c>
      <c r="R45" s="121">
        <f t="shared" si="2"/>
        <v>0</v>
      </c>
      <c r="S45" s="10"/>
    </row>
    <row r="46" spans="1:19" ht="16.5" hidden="1" thickBot="1" x14ac:dyDescent="0.3">
      <c r="A46" s="1285" t="s">
        <v>109</v>
      </c>
      <c r="B46" s="236" t="s">
        <v>9</v>
      </c>
      <c r="C46" s="41" t="s">
        <v>506</v>
      </c>
      <c r="D46" s="41" t="s">
        <v>83</v>
      </c>
      <c r="E46" s="120">
        <v>2009</v>
      </c>
      <c r="F46" s="239" t="s">
        <v>531</v>
      </c>
      <c r="G46" s="518"/>
      <c r="H46" s="120"/>
      <c r="I46" s="1242"/>
      <c r="J46" s="1240"/>
      <c r="K46" s="118"/>
      <c r="L46" s="118"/>
      <c r="M46" s="118"/>
      <c r="N46" s="118"/>
      <c r="O46" s="118"/>
      <c r="P46" s="118"/>
      <c r="Q46" s="121">
        <f t="shared" si="0"/>
        <v>0</v>
      </c>
      <c r="R46" s="121">
        <f t="shared" si="2"/>
        <v>0</v>
      </c>
      <c r="S46" s="10"/>
    </row>
    <row r="47" spans="1:19" ht="16.5" hidden="1" thickBot="1" x14ac:dyDescent="0.3">
      <c r="A47" s="1285" t="s">
        <v>110</v>
      </c>
      <c r="B47" s="236" t="s">
        <v>9</v>
      </c>
      <c r="C47" s="41" t="s">
        <v>514</v>
      </c>
      <c r="D47" s="41" t="s">
        <v>84</v>
      </c>
      <c r="E47" s="120">
        <v>2009</v>
      </c>
      <c r="F47" s="239" t="s">
        <v>531</v>
      </c>
      <c r="G47" s="518"/>
      <c r="H47" s="120"/>
      <c r="I47" s="239"/>
      <c r="J47" s="833"/>
      <c r="K47" s="119"/>
      <c r="L47" s="119"/>
      <c r="M47" s="119"/>
      <c r="N47" s="119"/>
      <c r="O47" s="119"/>
      <c r="P47" s="119"/>
      <c r="Q47" s="121">
        <f t="shared" si="0"/>
        <v>0</v>
      </c>
      <c r="R47" s="121">
        <f t="shared" si="2"/>
        <v>0</v>
      </c>
      <c r="S47" s="10"/>
    </row>
    <row r="48" spans="1:19" ht="16.5" hidden="1" thickBot="1" x14ac:dyDescent="0.3">
      <c r="A48" s="1285" t="s">
        <v>111</v>
      </c>
      <c r="B48" s="236" t="s">
        <v>9</v>
      </c>
      <c r="C48" s="41" t="s">
        <v>131</v>
      </c>
      <c r="D48" s="41" t="s">
        <v>84</v>
      </c>
      <c r="E48" s="120">
        <v>2008</v>
      </c>
      <c r="F48" s="239" t="s">
        <v>531</v>
      </c>
      <c r="G48" s="518"/>
      <c r="H48" s="120"/>
      <c r="I48" s="1242"/>
      <c r="J48" s="833"/>
      <c r="K48" s="118"/>
      <c r="L48" s="118"/>
      <c r="M48" s="118"/>
      <c r="N48" s="118"/>
      <c r="O48" s="118"/>
      <c r="P48" s="118"/>
      <c r="Q48" s="121">
        <f t="shared" si="0"/>
        <v>0</v>
      </c>
      <c r="R48" s="121">
        <f t="shared" si="2"/>
        <v>0</v>
      </c>
      <c r="S48" s="10"/>
    </row>
    <row r="49" spans="1:19" ht="16.5" hidden="1" thickBot="1" x14ac:dyDescent="0.3">
      <c r="A49" s="1285" t="s">
        <v>112</v>
      </c>
      <c r="B49" s="1652" t="s">
        <v>9</v>
      </c>
      <c r="C49" s="843" t="s">
        <v>373</v>
      </c>
      <c r="D49" s="122" t="s">
        <v>70</v>
      </c>
      <c r="E49" s="119">
        <v>2007</v>
      </c>
      <c r="F49" s="240" t="s">
        <v>531</v>
      </c>
      <c r="G49" s="518"/>
      <c r="H49" s="120"/>
      <c r="I49" s="1242"/>
      <c r="J49" s="833"/>
      <c r="K49" s="119"/>
      <c r="L49" s="119"/>
      <c r="M49" s="118"/>
      <c r="N49" s="118"/>
      <c r="O49" s="119"/>
      <c r="P49" s="119"/>
      <c r="Q49" s="121">
        <f>SUM(G49:P49)</f>
        <v>0</v>
      </c>
      <c r="R49" s="121">
        <f t="shared" si="2"/>
        <v>0</v>
      </c>
      <c r="S49" s="10"/>
    </row>
    <row r="50" spans="1:19" ht="16.5" hidden="1" thickBot="1" x14ac:dyDescent="0.3">
      <c r="A50" s="1285" t="s">
        <v>342</v>
      </c>
      <c r="B50" s="236" t="s">
        <v>15</v>
      </c>
      <c r="C50" s="41" t="s">
        <v>150</v>
      </c>
      <c r="D50" s="41" t="s">
        <v>71</v>
      </c>
      <c r="E50" s="120">
        <v>2009</v>
      </c>
      <c r="F50" s="239" t="s">
        <v>531</v>
      </c>
      <c r="G50" s="518"/>
      <c r="H50" s="120"/>
      <c r="I50" s="239"/>
      <c r="J50" s="388"/>
      <c r="K50" s="120"/>
      <c r="L50" s="121"/>
      <c r="M50" s="120"/>
      <c r="N50" s="120"/>
      <c r="O50" s="120"/>
      <c r="P50" s="120"/>
      <c r="Q50" s="121">
        <f>SUM(G50:P50)</f>
        <v>0</v>
      </c>
      <c r="R50" s="121">
        <f t="shared" si="2"/>
        <v>0</v>
      </c>
      <c r="S50" s="10"/>
    </row>
    <row r="51" spans="1:19" ht="16.5" hidden="1" thickBot="1" x14ac:dyDescent="0.3">
      <c r="A51" s="1285" t="s">
        <v>343</v>
      </c>
      <c r="B51" s="1651" t="s">
        <v>15</v>
      </c>
      <c r="C51" s="845" t="s">
        <v>183</v>
      </c>
      <c r="D51" s="41" t="s">
        <v>84</v>
      </c>
      <c r="E51" s="118">
        <v>2008</v>
      </c>
      <c r="F51" s="239" t="s">
        <v>531</v>
      </c>
      <c r="G51" s="518"/>
      <c r="H51" s="120"/>
      <c r="I51" s="239"/>
      <c r="J51" s="388"/>
      <c r="K51" s="120"/>
      <c r="L51" s="120"/>
      <c r="M51" s="120"/>
      <c r="N51" s="120"/>
      <c r="O51" s="120"/>
      <c r="P51" s="120"/>
      <c r="Q51" s="121">
        <f>SUM(G51:P51)</f>
        <v>0</v>
      </c>
      <c r="R51" s="121">
        <f t="shared" si="2"/>
        <v>0</v>
      </c>
      <c r="S51" s="10"/>
    </row>
    <row r="52" spans="1:19" ht="16.5" hidden="1" thickBot="1" x14ac:dyDescent="0.3">
      <c r="A52" s="1285" t="s">
        <v>344</v>
      </c>
      <c r="B52" s="1651" t="s">
        <v>15</v>
      </c>
      <c r="C52" s="845" t="s">
        <v>183</v>
      </c>
      <c r="D52" s="41" t="s">
        <v>77</v>
      </c>
      <c r="E52" s="118">
        <v>2008</v>
      </c>
      <c r="F52" s="239" t="s">
        <v>531</v>
      </c>
      <c r="G52" s="518"/>
      <c r="H52" s="120"/>
      <c r="I52" s="1242"/>
      <c r="J52" s="1240"/>
      <c r="K52" s="119"/>
      <c r="L52" s="119"/>
      <c r="M52" s="119"/>
      <c r="N52" s="118"/>
      <c r="O52" s="119"/>
      <c r="P52" s="119"/>
      <c r="Q52" s="121">
        <f>SUM(G52:P52)</f>
        <v>0</v>
      </c>
      <c r="R52" s="121">
        <v>2</v>
      </c>
      <c r="S52" s="10"/>
    </row>
    <row r="53" spans="1:19" ht="16.5" hidden="1" thickBot="1" x14ac:dyDescent="0.3">
      <c r="A53" s="1285" t="s">
        <v>345</v>
      </c>
      <c r="B53" s="236" t="s">
        <v>482</v>
      </c>
      <c r="C53" s="41" t="s">
        <v>142</v>
      </c>
      <c r="D53" s="41" t="s">
        <v>82</v>
      </c>
      <c r="E53" s="120">
        <v>2010</v>
      </c>
      <c r="F53" s="239" t="s">
        <v>531</v>
      </c>
      <c r="G53" s="518"/>
      <c r="H53" s="120"/>
      <c r="I53" s="1242"/>
      <c r="J53" s="1240"/>
      <c r="K53" s="118"/>
      <c r="L53" s="118"/>
      <c r="M53" s="118"/>
      <c r="N53" s="118"/>
      <c r="O53" s="118"/>
      <c r="P53" s="118"/>
      <c r="Q53" s="121">
        <f>SUM(G53:O53)</f>
        <v>0</v>
      </c>
      <c r="R53" s="121">
        <f>COUNTA(G53:O53)</f>
        <v>0</v>
      </c>
      <c r="S53" s="10"/>
    </row>
    <row r="54" spans="1:19" ht="16.5" hidden="1" thickBot="1" x14ac:dyDescent="0.3">
      <c r="A54" s="1285" t="s">
        <v>346</v>
      </c>
      <c r="B54" s="236" t="s">
        <v>472</v>
      </c>
      <c r="C54" s="41" t="s">
        <v>473</v>
      </c>
      <c r="D54" s="41" t="s">
        <v>474</v>
      </c>
      <c r="E54" s="120">
        <v>2010</v>
      </c>
      <c r="F54" s="239" t="s">
        <v>531</v>
      </c>
      <c r="G54" s="518"/>
      <c r="H54" s="120"/>
      <c r="I54" s="1242"/>
      <c r="J54" s="1240"/>
      <c r="K54" s="118"/>
      <c r="L54" s="118"/>
      <c r="M54" s="118"/>
      <c r="N54" s="118"/>
      <c r="O54" s="118"/>
      <c r="P54" s="118"/>
      <c r="Q54" s="121">
        <f>SUM(G54:O54)</f>
        <v>0</v>
      </c>
      <c r="R54" s="121">
        <f>COUNTA(G54:O54)</f>
        <v>0</v>
      </c>
      <c r="S54" s="10"/>
    </row>
    <row r="55" spans="1:19" ht="16.5" hidden="1" thickBot="1" x14ac:dyDescent="0.3">
      <c r="A55" s="1285" t="s">
        <v>347</v>
      </c>
      <c r="B55" s="236" t="s">
        <v>472</v>
      </c>
      <c r="C55" s="41" t="s">
        <v>508</v>
      </c>
      <c r="D55" s="41" t="s">
        <v>66</v>
      </c>
      <c r="E55" s="120">
        <v>2010</v>
      </c>
      <c r="F55" s="239" t="s">
        <v>531</v>
      </c>
      <c r="G55" s="518"/>
      <c r="H55" s="120"/>
      <c r="I55" s="1242"/>
      <c r="J55" s="1240"/>
      <c r="K55" s="118"/>
      <c r="L55" s="118"/>
      <c r="M55" s="118"/>
      <c r="N55" s="118"/>
      <c r="O55" s="118"/>
      <c r="P55" s="118"/>
      <c r="Q55" s="121">
        <f>SUM(G55:O55)</f>
        <v>0</v>
      </c>
      <c r="R55" s="121">
        <f>COUNTA(G55:O55)</f>
        <v>0</v>
      </c>
      <c r="S55" s="10"/>
    </row>
    <row r="56" spans="1:19" ht="16.5" hidden="1" thickBot="1" x14ac:dyDescent="0.3">
      <c r="A56" s="1285" t="s">
        <v>348</v>
      </c>
      <c r="B56" s="236" t="s">
        <v>515</v>
      </c>
      <c r="C56" s="41" t="s">
        <v>192</v>
      </c>
      <c r="D56" s="41" t="s">
        <v>83</v>
      </c>
      <c r="E56" s="120">
        <v>2007</v>
      </c>
      <c r="F56" s="239" t="s">
        <v>531</v>
      </c>
      <c r="G56" s="518"/>
      <c r="H56" s="120"/>
      <c r="I56" s="1242"/>
      <c r="J56" s="1240"/>
      <c r="K56" s="118"/>
      <c r="L56" s="118"/>
      <c r="M56" s="118"/>
      <c r="N56" s="118"/>
      <c r="O56" s="118"/>
      <c r="P56" s="118"/>
      <c r="Q56" s="121">
        <f>SUM(G56:P56)</f>
        <v>0</v>
      </c>
      <c r="R56" s="121">
        <v>3</v>
      </c>
      <c r="S56" s="10"/>
    </row>
    <row r="57" spans="1:19" ht="16.5" hidden="1" thickBot="1" x14ac:dyDescent="0.3">
      <c r="A57" s="1285" t="s">
        <v>368</v>
      </c>
      <c r="B57" s="236" t="s">
        <v>94</v>
      </c>
      <c r="C57" s="41" t="s">
        <v>113</v>
      </c>
      <c r="D57" s="41" t="s">
        <v>114</v>
      </c>
      <c r="E57" s="120">
        <v>2010</v>
      </c>
      <c r="F57" s="239" t="s">
        <v>531</v>
      </c>
      <c r="G57" s="518"/>
      <c r="H57" s="120"/>
      <c r="I57" s="1242"/>
      <c r="J57" s="1240"/>
      <c r="K57" s="118"/>
      <c r="L57" s="118"/>
      <c r="M57" s="118"/>
      <c r="N57" s="118"/>
      <c r="O57" s="118"/>
      <c r="P57" s="118"/>
      <c r="Q57" s="121">
        <f>SUM(G57:O57)</f>
        <v>0</v>
      </c>
      <c r="R57" s="121">
        <f>COUNTA(G57:O57)</f>
        <v>0</v>
      </c>
      <c r="S57" s="10"/>
    </row>
    <row r="58" spans="1:19" ht="16.5" hidden="1" thickBot="1" x14ac:dyDescent="0.3">
      <c r="A58" s="1285" t="s">
        <v>369</v>
      </c>
      <c r="B58" s="236" t="s">
        <v>94</v>
      </c>
      <c r="C58" s="41" t="s">
        <v>778</v>
      </c>
      <c r="D58" s="41" t="s">
        <v>82</v>
      </c>
      <c r="E58" s="120">
        <v>2010</v>
      </c>
      <c r="F58" s="239" t="s">
        <v>532</v>
      </c>
      <c r="G58" s="518"/>
      <c r="H58" s="120"/>
      <c r="I58" s="1242"/>
      <c r="J58" s="1240"/>
      <c r="K58" s="118"/>
      <c r="L58" s="118"/>
      <c r="M58" s="118"/>
      <c r="N58" s="118"/>
      <c r="O58" s="118"/>
      <c r="P58" s="118"/>
      <c r="Q58" s="121">
        <f>SUM(G58:O58)</f>
        <v>0</v>
      </c>
      <c r="R58" s="121">
        <f>COUNTA(G58:O58)</f>
        <v>0</v>
      </c>
      <c r="S58" s="10"/>
    </row>
    <row r="59" spans="1:19" ht="16.5" hidden="1" thickBot="1" x14ac:dyDescent="0.3">
      <c r="A59" s="1285" t="s">
        <v>370</v>
      </c>
      <c r="B59" s="236" t="s">
        <v>609</v>
      </c>
      <c r="C59" s="41" t="s">
        <v>617</v>
      </c>
      <c r="D59" s="41" t="s">
        <v>114</v>
      </c>
      <c r="E59" s="120">
        <v>2010</v>
      </c>
      <c r="F59" s="239" t="s">
        <v>531</v>
      </c>
      <c r="G59" s="518"/>
      <c r="H59" s="120"/>
      <c r="I59" s="1242"/>
      <c r="J59" s="1240"/>
      <c r="K59" s="118"/>
      <c r="L59" s="118"/>
      <c r="M59" s="118"/>
      <c r="N59" s="118"/>
      <c r="O59" s="118"/>
      <c r="P59" s="118"/>
      <c r="Q59" s="121">
        <f>SUM(G59:O59)</f>
        <v>0</v>
      </c>
      <c r="R59" s="121">
        <f>COUNTA(G59:O59)</f>
        <v>0</v>
      </c>
      <c r="S59" s="10"/>
    </row>
    <row r="60" spans="1:19" ht="16.5" hidden="1" thickBot="1" x14ac:dyDescent="0.3">
      <c r="A60" s="1285" t="s">
        <v>387</v>
      </c>
      <c r="B60" s="236" t="s">
        <v>609</v>
      </c>
      <c r="C60" s="41" t="s">
        <v>616</v>
      </c>
      <c r="D60" s="41" t="s">
        <v>140</v>
      </c>
      <c r="E60" s="120">
        <v>2010</v>
      </c>
      <c r="F60" s="239" t="s">
        <v>531</v>
      </c>
      <c r="G60" s="518"/>
      <c r="H60" s="120"/>
      <c r="I60" s="1242"/>
      <c r="J60" s="1240"/>
      <c r="K60" s="118"/>
      <c r="L60" s="118"/>
      <c r="M60" s="118"/>
      <c r="N60" s="118"/>
      <c r="O60" s="118"/>
      <c r="P60" s="118"/>
      <c r="Q60" s="121">
        <f>SUM(G60:O60)</f>
        <v>0</v>
      </c>
      <c r="R60" s="121">
        <f>COUNTA(G60:O60)</f>
        <v>0</v>
      </c>
      <c r="S60" s="10"/>
    </row>
    <row r="61" spans="1:19" ht="16.5" hidden="1" thickBot="1" x14ac:dyDescent="0.3">
      <c r="A61" s="1285" t="s">
        <v>388</v>
      </c>
      <c r="B61" s="1290" t="s">
        <v>609</v>
      </c>
      <c r="C61" s="358" t="s">
        <v>644</v>
      </c>
      <c r="D61" s="358" t="s">
        <v>130</v>
      </c>
      <c r="E61" s="357">
        <v>2009</v>
      </c>
      <c r="F61" s="1288" t="s">
        <v>531</v>
      </c>
      <c r="G61" s="535"/>
      <c r="H61" s="407"/>
      <c r="I61" s="1685"/>
      <c r="J61" s="1686"/>
      <c r="K61" s="497"/>
      <c r="L61" s="497"/>
      <c r="M61" s="421"/>
      <c r="N61" s="497"/>
      <c r="O61" s="497"/>
      <c r="P61" s="497"/>
      <c r="Q61" s="403">
        <f>SUM(G61:P61)</f>
        <v>0</v>
      </c>
      <c r="R61" s="403">
        <f>COUNTA(G61:O61)</f>
        <v>0</v>
      </c>
      <c r="S61" s="10"/>
    </row>
    <row r="62" spans="1:19" ht="15" thickBot="1" x14ac:dyDescent="0.25">
      <c r="A62" s="1690"/>
      <c r="B62" s="1691"/>
      <c r="C62" s="1691"/>
      <c r="D62" s="1691"/>
      <c r="E62" s="1691"/>
      <c r="F62" s="1692"/>
      <c r="G62" s="1693">
        <f>SUM(G5:G61)</f>
        <v>1369</v>
      </c>
      <c r="H62" s="1694">
        <f t="shared" ref="H62:R62" si="3">SUM(H5:H61)</f>
        <v>0</v>
      </c>
      <c r="I62" s="1697">
        <f t="shared" si="3"/>
        <v>0</v>
      </c>
      <c r="J62" s="1693">
        <f t="shared" si="3"/>
        <v>0</v>
      </c>
      <c r="K62" s="1694">
        <f t="shared" si="3"/>
        <v>0</v>
      </c>
      <c r="L62" s="1694">
        <f t="shared" si="3"/>
        <v>0</v>
      </c>
      <c r="M62" s="1694">
        <f t="shared" si="3"/>
        <v>0</v>
      </c>
      <c r="N62" s="1694">
        <f t="shared" si="3"/>
        <v>0</v>
      </c>
      <c r="O62" s="1698">
        <f t="shared" si="3"/>
        <v>0</v>
      </c>
      <c r="P62" s="1695">
        <f t="shared" si="3"/>
        <v>0</v>
      </c>
      <c r="Q62" s="1693">
        <f t="shared" si="3"/>
        <v>1369</v>
      </c>
      <c r="R62" s="1696">
        <f t="shared" si="3"/>
        <v>20</v>
      </c>
      <c r="S62" s="10"/>
    </row>
    <row r="63" spans="1:19" x14ac:dyDescent="0.25">
      <c r="G63" s="1682" t="s">
        <v>359</v>
      </c>
      <c r="H63" s="1683" t="s">
        <v>359</v>
      </c>
      <c r="I63" s="1684" t="s">
        <v>359</v>
      </c>
      <c r="J63" s="1243"/>
      <c r="K63" s="1244"/>
      <c r="L63" s="1244"/>
      <c r="M63" s="1244"/>
      <c r="N63" s="1244"/>
      <c r="O63" s="1245"/>
      <c r="P63" s="1177" t="s">
        <v>808</v>
      </c>
      <c r="S63" s="10"/>
    </row>
    <row r="64" spans="1:19" ht="35.25" thickBot="1" x14ac:dyDescent="0.3">
      <c r="G64" s="532" t="s">
        <v>886</v>
      </c>
      <c r="H64" s="45" t="s">
        <v>889</v>
      </c>
      <c r="I64" s="507" t="s">
        <v>894</v>
      </c>
      <c r="J64" s="1246"/>
      <c r="K64" s="1217"/>
      <c r="L64" s="1217"/>
      <c r="M64" s="1217"/>
      <c r="N64" s="1217"/>
      <c r="O64" s="1229"/>
      <c r="P64" s="814" t="s">
        <v>838</v>
      </c>
      <c r="S64" s="10"/>
    </row>
    <row r="65" spans="19:19" x14ac:dyDescent="0.25">
      <c r="S65" s="10"/>
    </row>
    <row r="66" spans="19:19" ht="13.5" customHeight="1" x14ac:dyDescent="0.25">
      <c r="S66" s="10"/>
    </row>
    <row r="67" spans="19:19" ht="15" customHeight="1" x14ac:dyDescent="0.25">
      <c r="S67" s="10"/>
    </row>
    <row r="68" spans="19:19" x14ac:dyDescent="0.25">
      <c r="S68" s="10"/>
    </row>
    <row r="69" spans="19:19" x14ac:dyDescent="0.25">
      <c r="S69" s="10"/>
    </row>
    <row r="70" spans="19:19" x14ac:dyDescent="0.25">
      <c r="S70" s="10"/>
    </row>
    <row r="71" spans="19:19" x14ac:dyDescent="0.25">
      <c r="S71" s="170"/>
    </row>
    <row r="72" spans="19:19" ht="26.25" customHeight="1" x14ac:dyDescent="0.25">
      <c r="S72" s="10"/>
    </row>
    <row r="73" spans="19:19" x14ac:dyDescent="0.25">
      <c r="S73" s="10"/>
    </row>
    <row r="74" spans="19:19" ht="39" customHeight="1" x14ac:dyDescent="0.25">
      <c r="S74" s="10"/>
    </row>
    <row r="75" spans="19:19" x14ac:dyDescent="0.25">
      <c r="S75" s="10"/>
    </row>
    <row r="76" spans="19:19" x14ac:dyDescent="0.25">
      <c r="S76" s="10"/>
    </row>
    <row r="77" spans="19:19" x14ac:dyDescent="0.25">
      <c r="S77" s="10"/>
    </row>
    <row r="78" spans="19:19" x14ac:dyDescent="0.25">
      <c r="S78" s="10"/>
    </row>
    <row r="79" spans="19:19" x14ac:dyDescent="0.25">
      <c r="S79" s="10"/>
    </row>
    <row r="80" spans="19:19" x14ac:dyDescent="0.25">
      <c r="S80" s="10"/>
    </row>
    <row r="81" spans="19:19" x14ac:dyDescent="0.25">
      <c r="S81" s="10"/>
    </row>
    <row r="82" spans="19:19" x14ac:dyDescent="0.25">
      <c r="S82" s="10"/>
    </row>
  </sheetData>
  <sortState xmlns:xlrd2="http://schemas.microsoft.com/office/spreadsheetml/2017/richdata2" ref="B4:R61">
    <sortCondition descending="1" ref="Q4:Q61"/>
  </sortState>
  <phoneticPr fontId="19" type="noConversion"/>
  <pageMargins left="0.25" right="0.25" top="0.75" bottom="0.75" header="0.3" footer="0.3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5F3B4-AC69-4450-BD71-886DC7591FA4}">
  <dimension ref="A1:L49"/>
  <sheetViews>
    <sheetView topLeftCell="B1" workbookViewId="0">
      <selection activeCell="S32" sqref="S32"/>
    </sheetView>
  </sheetViews>
  <sheetFormatPr defaultRowHeight="14.25" x14ac:dyDescent="0.2"/>
  <cols>
    <col min="1" max="1" width="9.140625" style="10" hidden="1" customWidth="1"/>
    <col min="2" max="2" width="16" style="10" customWidth="1"/>
    <col min="3" max="3" width="14.42578125" style="10" customWidth="1"/>
    <col min="4" max="4" width="10.85546875" style="10" customWidth="1"/>
    <col min="5" max="5" width="6.7109375" style="170" customWidth="1"/>
    <col min="6" max="12" width="6.5703125" style="170" customWidth="1"/>
    <col min="13" max="16384" width="9.140625" style="10"/>
  </cols>
  <sheetData>
    <row r="1" spans="2:12" ht="4.5" customHeight="1" x14ac:dyDescent="0.2"/>
    <row r="2" spans="2:12" ht="21" thickBot="1" x14ac:dyDescent="0.35">
      <c r="B2" s="1622" t="s">
        <v>940</v>
      </c>
      <c r="C2" s="1622"/>
    </row>
    <row r="3" spans="2:12" ht="45.75" thickBot="1" x14ac:dyDescent="0.3">
      <c r="B3" s="1631" t="s">
        <v>4</v>
      </c>
      <c r="C3" s="1632" t="s">
        <v>41</v>
      </c>
      <c r="D3" s="1633" t="s">
        <v>42</v>
      </c>
      <c r="E3" s="1634" t="s">
        <v>944</v>
      </c>
      <c r="F3" s="1635" t="s">
        <v>872</v>
      </c>
      <c r="G3" s="1636" t="s">
        <v>873</v>
      </c>
      <c r="H3" s="1637" t="s">
        <v>874</v>
      </c>
      <c r="I3" s="1637" t="s">
        <v>875</v>
      </c>
      <c r="J3" s="1637" t="s">
        <v>876</v>
      </c>
      <c r="K3" s="1637"/>
      <c r="L3" s="1638" t="s">
        <v>19</v>
      </c>
    </row>
    <row r="4" spans="2:12" ht="15" x14ac:dyDescent="0.25">
      <c r="B4" s="1629" t="s">
        <v>11</v>
      </c>
      <c r="C4" s="1174" t="s">
        <v>444</v>
      </c>
      <c r="D4" s="1630" t="s">
        <v>445</v>
      </c>
      <c r="E4" s="1150">
        <v>2012</v>
      </c>
      <c r="F4" s="1627"/>
      <c r="G4" s="1628">
        <v>1</v>
      </c>
      <c r="H4" s="1628">
        <v>1</v>
      </c>
      <c r="I4" s="1628">
        <v>1</v>
      </c>
      <c r="J4" s="1628"/>
      <c r="K4" s="1628"/>
      <c r="L4" s="1626">
        <f t="shared" ref="L4:L48" si="0">SUM(F4:K4)</f>
        <v>3</v>
      </c>
    </row>
    <row r="5" spans="2:12" x14ac:dyDescent="0.2">
      <c r="B5" s="441" t="s">
        <v>11</v>
      </c>
      <c r="C5" s="442" t="s">
        <v>168</v>
      </c>
      <c r="D5" s="1623" t="s">
        <v>84</v>
      </c>
      <c r="E5" s="413">
        <v>2012</v>
      </c>
      <c r="F5" s="531">
        <v>1</v>
      </c>
      <c r="G5" s="234">
        <v>1</v>
      </c>
      <c r="H5" s="234">
        <v>1</v>
      </c>
      <c r="I5" s="234">
        <v>1</v>
      </c>
      <c r="J5" s="234"/>
      <c r="K5" s="234"/>
      <c r="L5" s="1626">
        <f t="shared" si="0"/>
        <v>4</v>
      </c>
    </row>
    <row r="6" spans="2:12" x14ac:dyDescent="0.2">
      <c r="B6" s="236" t="s">
        <v>11</v>
      </c>
      <c r="C6" s="41" t="s">
        <v>865</v>
      </c>
      <c r="D6" s="1149" t="s">
        <v>84</v>
      </c>
      <c r="E6" s="413">
        <v>2009</v>
      </c>
      <c r="F6" s="531"/>
      <c r="G6" s="234"/>
      <c r="H6" s="234">
        <v>1</v>
      </c>
      <c r="I6" s="234">
        <v>1</v>
      </c>
      <c r="J6" s="234"/>
      <c r="K6" s="234"/>
      <c r="L6" s="1626">
        <f t="shared" si="0"/>
        <v>2</v>
      </c>
    </row>
    <row r="7" spans="2:12" x14ac:dyDescent="0.2">
      <c r="B7" s="236" t="s">
        <v>7</v>
      </c>
      <c r="C7" s="41" t="s">
        <v>147</v>
      </c>
      <c r="D7" s="1149" t="s">
        <v>91</v>
      </c>
      <c r="E7" s="413">
        <v>2015</v>
      </c>
      <c r="F7" s="531">
        <v>1</v>
      </c>
      <c r="G7" s="234">
        <v>1</v>
      </c>
      <c r="H7" s="234"/>
      <c r="I7" s="234"/>
      <c r="J7" s="234"/>
      <c r="K7" s="234"/>
      <c r="L7" s="1626">
        <f t="shared" si="0"/>
        <v>2</v>
      </c>
    </row>
    <row r="8" spans="2:12" x14ac:dyDescent="0.2">
      <c r="B8" s="236" t="s">
        <v>7</v>
      </c>
      <c r="C8" s="41" t="s">
        <v>941</v>
      </c>
      <c r="D8" s="1149" t="s">
        <v>375</v>
      </c>
      <c r="E8" s="413">
        <v>2012</v>
      </c>
      <c r="F8" s="531">
        <v>1</v>
      </c>
      <c r="G8" s="234">
        <v>1</v>
      </c>
      <c r="H8" s="234">
        <v>1</v>
      </c>
      <c r="I8" s="234">
        <v>1</v>
      </c>
      <c r="J8" s="234"/>
      <c r="K8" s="234"/>
      <c r="L8" s="1626">
        <f t="shared" si="0"/>
        <v>4</v>
      </c>
    </row>
    <row r="9" spans="2:12" x14ac:dyDescent="0.2">
      <c r="B9" s="236" t="s">
        <v>658</v>
      </c>
      <c r="C9" s="41" t="s">
        <v>856</v>
      </c>
      <c r="D9" s="1149" t="s">
        <v>83</v>
      </c>
      <c r="E9" s="413">
        <v>2009</v>
      </c>
      <c r="F9" s="531">
        <v>1</v>
      </c>
      <c r="G9" s="234">
        <v>1</v>
      </c>
      <c r="H9" s="234"/>
      <c r="I9" s="234"/>
      <c r="J9" s="234"/>
      <c r="K9" s="234"/>
      <c r="L9" s="1626">
        <f t="shared" si="0"/>
        <v>2</v>
      </c>
    </row>
    <row r="10" spans="2:12" x14ac:dyDescent="0.2">
      <c r="B10" s="236" t="s">
        <v>72</v>
      </c>
      <c r="C10" s="41" t="s">
        <v>182</v>
      </c>
      <c r="D10" s="1149" t="s">
        <v>169</v>
      </c>
      <c r="E10" s="413">
        <v>2009</v>
      </c>
      <c r="F10" s="531">
        <v>1</v>
      </c>
      <c r="G10" s="234">
        <v>1</v>
      </c>
      <c r="H10" s="234">
        <v>1</v>
      </c>
      <c r="I10" s="234">
        <v>1</v>
      </c>
      <c r="J10" s="234"/>
      <c r="K10" s="234"/>
      <c r="L10" s="1626">
        <f t="shared" si="0"/>
        <v>4</v>
      </c>
    </row>
    <row r="11" spans="2:12" x14ac:dyDescent="0.2">
      <c r="B11" s="236" t="s">
        <v>72</v>
      </c>
      <c r="C11" s="41" t="s">
        <v>81</v>
      </c>
      <c r="D11" s="1149" t="s">
        <v>82</v>
      </c>
      <c r="E11" s="413">
        <v>2016</v>
      </c>
      <c r="F11" s="531"/>
      <c r="G11" s="234">
        <v>1</v>
      </c>
      <c r="H11" s="234"/>
      <c r="I11" s="234"/>
      <c r="J11" s="234"/>
      <c r="K11" s="234"/>
      <c r="L11" s="1626">
        <f t="shared" si="0"/>
        <v>1</v>
      </c>
    </row>
    <row r="12" spans="2:12" x14ac:dyDescent="0.2">
      <c r="B12" s="236" t="s">
        <v>72</v>
      </c>
      <c r="C12" s="41" t="s">
        <v>124</v>
      </c>
      <c r="D12" s="1149" t="s">
        <v>125</v>
      </c>
      <c r="E12" s="413">
        <v>2010</v>
      </c>
      <c r="F12" s="531"/>
      <c r="G12" s="234"/>
      <c r="H12" s="234"/>
      <c r="I12" s="234">
        <v>1</v>
      </c>
      <c r="J12" s="234"/>
      <c r="K12" s="234"/>
      <c r="L12" s="1626">
        <f t="shared" si="0"/>
        <v>1</v>
      </c>
    </row>
    <row r="13" spans="2:12" x14ac:dyDescent="0.2">
      <c r="B13" s="236" t="s">
        <v>72</v>
      </c>
      <c r="C13" s="41" t="s">
        <v>78</v>
      </c>
      <c r="D13" s="1149" t="s">
        <v>79</v>
      </c>
      <c r="E13" s="413">
        <v>2013</v>
      </c>
      <c r="F13" s="531">
        <v>1</v>
      </c>
      <c r="G13" s="234">
        <v>1</v>
      </c>
      <c r="H13" s="234"/>
      <c r="I13" s="234">
        <v>1</v>
      </c>
      <c r="J13" s="234"/>
      <c r="K13" s="234"/>
      <c r="L13" s="1626">
        <f t="shared" si="0"/>
        <v>3</v>
      </c>
    </row>
    <row r="14" spans="2:12" x14ac:dyDescent="0.2">
      <c r="B14" s="236" t="s">
        <v>72</v>
      </c>
      <c r="C14" s="41" t="s">
        <v>593</v>
      </c>
      <c r="D14" s="1149" t="s">
        <v>68</v>
      </c>
      <c r="E14" s="413">
        <v>2012</v>
      </c>
      <c r="F14" s="531">
        <v>1</v>
      </c>
      <c r="G14" s="234">
        <v>1</v>
      </c>
      <c r="H14" s="234">
        <v>1</v>
      </c>
      <c r="I14" s="234">
        <v>1</v>
      </c>
      <c r="J14" s="234"/>
      <c r="K14" s="234"/>
      <c r="L14" s="1626">
        <f t="shared" si="0"/>
        <v>4</v>
      </c>
    </row>
    <row r="15" spans="2:12" x14ac:dyDescent="0.2">
      <c r="B15" s="236" t="s">
        <v>72</v>
      </c>
      <c r="C15" s="253" t="s">
        <v>147</v>
      </c>
      <c r="D15" s="1624" t="s">
        <v>96</v>
      </c>
      <c r="E15" s="815">
        <v>2009</v>
      </c>
      <c r="F15" s="531">
        <v>1</v>
      </c>
      <c r="G15" s="234"/>
      <c r="H15" s="234"/>
      <c r="I15" s="234"/>
      <c r="J15" s="234"/>
      <c r="K15" s="234"/>
      <c r="L15" s="1626">
        <f t="shared" si="0"/>
        <v>1</v>
      </c>
    </row>
    <row r="16" spans="2:12" x14ac:dyDescent="0.2">
      <c r="B16" s="430" t="s">
        <v>72</v>
      </c>
      <c r="C16" s="253" t="s">
        <v>360</v>
      </c>
      <c r="D16" s="1624" t="s">
        <v>361</v>
      </c>
      <c r="E16" s="815">
        <v>2012</v>
      </c>
      <c r="F16" s="531">
        <v>1</v>
      </c>
      <c r="G16" s="234">
        <v>1</v>
      </c>
      <c r="H16" s="234">
        <v>1</v>
      </c>
      <c r="I16" s="234">
        <v>1</v>
      </c>
      <c r="J16" s="234"/>
      <c r="K16" s="234"/>
      <c r="L16" s="1626">
        <f t="shared" si="0"/>
        <v>4</v>
      </c>
    </row>
    <row r="17" spans="2:12" ht="15" x14ac:dyDescent="0.25">
      <c r="B17" s="439" t="s">
        <v>72</v>
      </c>
      <c r="C17" s="416" t="s">
        <v>187</v>
      </c>
      <c r="D17" s="1625" t="s">
        <v>128</v>
      </c>
      <c r="E17" s="816">
        <v>2015</v>
      </c>
      <c r="F17" s="531">
        <v>1</v>
      </c>
      <c r="G17" s="234">
        <v>1</v>
      </c>
      <c r="H17" s="234"/>
      <c r="I17" s="234"/>
      <c r="J17" s="234"/>
      <c r="K17" s="234"/>
      <c r="L17" s="1626">
        <f t="shared" si="0"/>
        <v>2</v>
      </c>
    </row>
    <row r="18" spans="2:12" x14ac:dyDescent="0.2">
      <c r="B18" s="430" t="s">
        <v>72</v>
      </c>
      <c r="C18" s="253" t="s">
        <v>86</v>
      </c>
      <c r="D18" s="1624" t="s">
        <v>77</v>
      </c>
      <c r="E18" s="815">
        <v>2011</v>
      </c>
      <c r="F18" s="531">
        <v>1</v>
      </c>
      <c r="G18" s="234">
        <v>1</v>
      </c>
      <c r="H18" s="234">
        <v>1</v>
      </c>
      <c r="I18" s="234">
        <v>1</v>
      </c>
      <c r="J18" s="234"/>
      <c r="K18" s="234"/>
      <c r="L18" s="1626">
        <f t="shared" si="0"/>
        <v>4</v>
      </c>
    </row>
    <row r="19" spans="2:12" ht="15" x14ac:dyDescent="0.25">
      <c r="B19" s="439" t="s">
        <v>72</v>
      </c>
      <c r="C19" s="416" t="s">
        <v>87</v>
      </c>
      <c r="D19" s="1625" t="s">
        <v>88</v>
      </c>
      <c r="E19" s="816">
        <v>2012</v>
      </c>
      <c r="F19" s="531"/>
      <c r="G19" s="234">
        <v>1</v>
      </c>
      <c r="H19" s="234"/>
      <c r="I19" s="234"/>
      <c r="J19" s="234"/>
      <c r="K19" s="234"/>
      <c r="L19" s="1626">
        <f t="shared" si="0"/>
        <v>1</v>
      </c>
    </row>
    <row r="20" spans="2:12" ht="15" x14ac:dyDescent="0.25">
      <c r="B20" s="439" t="s">
        <v>72</v>
      </c>
      <c r="C20" s="416" t="s">
        <v>918</v>
      </c>
      <c r="D20" s="1625" t="s">
        <v>919</v>
      </c>
      <c r="E20" s="816">
        <v>2006</v>
      </c>
      <c r="F20" s="531"/>
      <c r="G20" s="234"/>
      <c r="H20" s="234">
        <v>1</v>
      </c>
      <c r="I20" s="234">
        <v>1</v>
      </c>
      <c r="J20" s="234"/>
      <c r="K20" s="234"/>
      <c r="L20" s="1626">
        <f t="shared" si="0"/>
        <v>2</v>
      </c>
    </row>
    <row r="21" spans="2:12" x14ac:dyDescent="0.2">
      <c r="B21" s="430" t="s">
        <v>72</v>
      </c>
      <c r="C21" s="253" t="s">
        <v>857</v>
      </c>
      <c r="D21" s="1624" t="s">
        <v>84</v>
      </c>
      <c r="E21" s="815">
        <v>2010</v>
      </c>
      <c r="F21" s="531"/>
      <c r="G21" s="234"/>
      <c r="H21" s="234">
        <v>1</v>
      </c>
      <c r="I21" s="234"/>
      <c r="J21" s="234"/>
      <c r="K21" s="234"/>
      <c r="L21" s="1626">
        <f t="shared" si="0"/>
        <v>1</v>
      </c>
    </row>
    <row r="22" spans="2:12" x14ac:dyDescent="0.2">
      <c r="B22" s="430" t="s">
        <v>72</v>
      </c>
      <c r="C22" s="253" t="s">
        <v>97</v>
      </c>
      <c r="D22" s="1624" t="s">
        <v>98</v>
      </c>
      <c r="E22" s="815">
        <v>2011</v>
      </c>
      <c r="F22" s="531">
        <v>1</v>
      </c>
      <c r="G22" s="234"/>
      <c r="H22" s="234">
        <v>1</v>
      </c>
      <c r="I22" s="234"/>
      <c r="J22" s="234"/>
      <c r="K22" s="234"/>
      <c r="L22" s="1626">
        <f t="shared" si="0"/>
        <v>2</v>
      </c>
    </row>
    <row r="23" spans="2:12" x14ac:dyDescent="0.2">
      <c r="B23" s="430" t="s">
        <v>72</v>
      </c>
      <c r="C23" s="253" t="s">
        <v>85</v>
      </c>
      <c r="D23" s="1624" t="s">
        <v>84</v>
      </c>
      <c r="E23" s="815">
        <v>2011</v>
      </c>
      <c r="F23" s="531">
        <v>1</v>
      </c>
      <c r="G23" s="234">
        <v>1</v>
      </c>
      <c r="H23" s="234">
        <v>1</v>
      </c>
      <c r="I23" s="234">
        <v>1</v>
      </c>
      <c r="J23" s="234"/>
      <c r="K23" s="234"/>
      <c r="L23" s="1626">
        <f t="shared" si="0"/>
        <v>4</v>
      </c>
    </row>
    <row r="24" spans="2:12" x14ac:dyDescent="0.2">
      <c r="B24" s="430" t="s">
        <v>72</v>
      </c>
      <c r="C24" s="253" t="s">
        <v>942</v>
      </c>
      <c r="D24" s="1624" t="s">
        <v>184</v>
      </c>
      <c r="E24" s="815">
        <v>2009</v>
      </c>
      <c r="F24" s="531">
        <v>1</v>
      </c>
      <c r="G24" s="234">
        <v>1</v>
      </c>
      <c r="H24" s="234"/>
      <c r="I24" s="234"/>
      <c r="J24" s="234"/>
      <c r="K24" s="234"/>
      <c r="L24" s="1626">
        <f t="shared" si="0"/>
        <v>2</v>
      </c>
    </row>
    <row r="25" spans="2:12" x14ac:dyDescent="0.2">
      <c r="B25" s="430" t="s">
        <v>72</v>
      </c>
      <c r="C25" s="253" t="s">
        <v>126</v>
      </c>
      <c r="D25" s="1624" t="s">
        <v>879</v>
      </c>
      <c r="E25" s="815">
        <v>2014</v>
      </c>
      <c r="F25" s="531">
        <v>1</v>
      </c>
      <c r="G25" s="234">
        <v>1</v>
      </c>
      <c r="H25" s="234"/>
      <c r="I25" s="234">
        <v>1</v>
      </c>
      <c r="J25" s="234"/>
      <c r="K25" s="234"/>
      <c r="L25" s="1626">
        <f t="shared" si="0"/>
        <v>3</v>
      </c>
    </row>
    <row r="26" spans="2:12" x14ac:dyDescent="0.2">
      <c r="B26" s="430" t="s">
        <v>72</v>
      </c>
      <c r="C26" s="253" t="s">
        <v>126</v>
      </c>
      <c r="D26" s="1624" t="s">
        <v>545</v>
      </c>
      <c r="E26" s="815">
        <v>2010</v>
      </c>
      <c r="F26" s="531">
        <v>1</v>
      </c>
      <c r="G26" s="234">
        <v>1</v>
      </c>
      <c r="H26" s="234">
        <v>1</v>
      </c>
      <c r="I26" s="234">
        <v>1</v>
      </c>
      <c r="J26" s="234"/>
      <c r="K26" s="234"/>
      <c r="L26" s="1626">
        <f t="shared" si="0"/>
        <v>4</v>
      </c>
    </row>
    <row r="27" spans="2:12" x14ac:dyDescent="0.2">
      <c r="B27" s="430" t="s">
        <v>72</v>
      </c>
      <c r="C27" s="253" t="s">
        <v>917</v>
      </c>
      <c r="D27" s="1624" t="s">
        <v>79</v>
      </c>
      <c r="E27" s="815">
        <v>2010</v>
      </c>
      <c r="F27" s="531"/>
      <c r="G27" s="234"/>
      <c r="H27" s="234">
        <v>1</v>
      </c>
      <c r="I27" s="234">
        <v>1</v>
      </c>
      <c r="J27" s="234"/>
      <c r="K27" s="234"/>
      <c r="L27" s="1626">
        <f t="shared" si="0"/>
        <v>2</v>
      </c>
    </row>
    <row r="28" spans="2:12" x14ac:dyDescent="0.2">
      <c r="B28" s="430" t="s">
        <v>72</v>
      </c>
      <c r="C28" s="253" t="s">
        <v>131</v>
      </c>
      <c r="D28" s="1624" t="s">
        <v>84</v>
      </c>
      <c r="E28" s="815">
        <v>2008</v>
      </c>
      <c r="F28" s="531"/>
      <c r="G28" s="234"/>
      <c r="H28" s="234">
        <v>1</v>
      </c>
      <c r="I28" s="234">
        <v>1</v>
      </c>
      <c r="J28" s="234"/>
      <c r="K28" s="234"/>
      <c r="L28" s="1626">
        <f t="shared" si="0"/>
        <v>2</v>
      </c>
    </row>
    <row r="29" spans="2:12" x14ac:dyDescent="0.2">
      <c r="B29" s="430" t="s">
        <v>72</v>
      </c>
      <c r="C29" s="253" t="s">
        <v>73</v>
      </c>
      <c r="D29" s="1624" t="s">
        <v>74</v>
      </c>
      <c r="E29" s="815">
        <v>2014</v>
      </c>
      <c r="F29" s="531">
        <v>1</v>
      </c>
      <c r="G29" s="234">
        <v>1</v>
      </c>
      <c r="H29" s="234"/>
      <c r="I29" s="234"/>
      <c r="J29" s="234"/>
      <c r="K29" s="234"/>
      <c r="L29" s="1626">
        <f t="shared" si="0"/>
        <v>2</v>
      </c>
    </row>
    <row r="30" spans="2:12" x14ac:dyDescent="0.2">
      <c r="B30" s="430" t="s">
        <v>72</v>
      </c>
      <c r="C30" s="253" t="s">
        <v>468</v>
      </c>
      <c r="D30" s="1624" t="s">
        <v>74</v>
      </c>
      <c r="E30" s="815">
        <v>2007</v>
      </c>
      <c r="F30" s="531"/>
      <c r="G30" s="234"/>
      <c r="H30" s="234">
        <v>1</v>
      </c>
      <c r="I30" s="234">
        <v>1</v>
      </c>
      <c r="J30" s="234"/>
      <c r="K30" s="234"/>
      <c r="L30" s="1626">
        <f t="shared" si="0"/>
        <v>2</v>
      </c>
    </row>
    <row r="31" spans="2:12" x14ac:dyDescent="0.2">
      <c r="B31" s="430" t="s">
        <v>72</v>
      </c>
      <c r="C31" s="253" t="s">
        <v>771</v>
      </c>
      <c r="D31" s="1624" t="s">
        <v>82</v>
      </c>
      <c r="E31" s="815">
        <v>2016</v>
      </c>
      <c r="F31" s="531"/>
      <c r="G31" s="234"/>
      <c r="H31" s="234">
        <v>1</v>
      </c>
      <c r="I31" s="234">
        <v>1</v>
      </c>
      <c r="J31" s="234"/>
      <c r="K31" s="234"/>
      <c r="L31" s="1626">
        <f t="shared" si="0"/>
        <v>2</v>
      </c>
    </row>
    <row r="32" spans="2:12" x14ac:dyDescent="0.2">
      <c r="B32" s="430" t="s">
        <v>72</v>
      </c>
      <c r="C32" s="253" t="s">
        <v>833</v>
      </c>
      <c r="D32" s="1624" t="s">
        <v>834</v>
      </c>
      <c r="E32" s="815">
        <v>2009</v>
      </c>
      <c r="F32" s="531"/>
      <c r="G32" s="234"/>
      <c r="H32" s="234"/>
      <c r="I32" s="234">
        <v>1</v>
      </c>
      <c r="J32" s="234"/>
      <c r="K32" s="234"/>
      <c r="L32" s="1626">
        <f t="shared" si="0"/>
        <v>1</v>
      </c>
    </row>
    <row r="33" spans="2:12" ht="15" x14ac:dyDescent="0.25">
      <c r="B33" s="439" t="s">
        <v>72</v>
      </c>
      <c r="C33" s="416" t="s">
        <v>127</v>
      </c>
      <c r="D33" s="1625" t="s">
        <v>128</v>
      </c>
      <c r="E33" s="816">
        <v>2009</v>
      </c>
      <c r="F33" s="531">
        <v>1</v>
      </c>
      <c r="G33" s="234">
        <v>1</v>
      </c>
      <c r="H33" s="234">
        <v>1</v>
      </c>
      <c r="I33" s="234">
        <v>1</v>
      </c>
      <c r="J33" s="234"/>
      <c r="K33" s="234"/>
      <c r="L33" s="1626">
        <f t="shared" si="0"/>
        <v>4</v>
      </c>
    </row>
    <row r="34" spans="2:12" x14ac:dyDescent="0.2">
      <c r="B34" s="430" t="s">
        <v>72</v>
      </c>
      <c r="C34" s="253" t="s">
        <v>835</v>
      </c>
      <c r="D34" s="1624" t="s">
        <v>184</v>
      </c>
      <c r="E34" s="815">
        <v>2010</v>
      </c>
      <c r="F34" s="531"/>
      <c r="G34" s="234"/>
      <c r="H34" s="234">
        <v>1</v>
      </c>
      <c r="I34" s="234">
        <v>1</v>
      </c>
      <c r="J34" s="234"/>
      <c r="K34" s="234"/>
      <c r="L34" s="1626">
        <f t="shared" si="0"/>
        <v>2</v>
      </c>
    </row>
    <row r="35" spans="2:12" x14ac:dyDescent="0.2">
      <c r="B35" s="430" t="s">
        <v>764</v>
      </c>
      <c r="C35" s="253" t="s">
        <v>943</v>
      </c>
      <c r="D35" s="1624" t="s">
        <v>140</v>
      </c>
      <c r="E35" s="815">
        <v>2014</v>
      </c>
      <c r="F35" s="531">
        <v>1</v>
      </c>
      <c r="G35" s="234">
        <v>1</v>
      </c>
      <c r="H35" s="234"/>
      <c r="I35" s="234"/>
      <c r="J35" s="234"/>
      <c r="K35" s="234"/>
      <c r="L35" s="1626">
        <f t="shared" si="0"/>
        <v>2</v>
      </c>
    </row>
    <row r="36" spans="2:12" x14ac:dyDescent="0.2">
      <c r="B36" s="430" t="s">
        <v>764</v>
      </c>
      <c r="C36" s="253" t="s">
        <v>880</v>
      </c>
      <c r="D36" s="1624" t="s">
        <v>130</v>
      </c>
      <c r="E36" s="815">
        <v>2013</v>
      </c>
      <c r="F36" s="531">
        <v>1</v>
      </c>
      <c r="G36" s="234">
        <v>1</v>
      </c>
      <c r="H36" s="234"/>
      <c r="I36" s="234"/>
      <c r="J36" s="234"/>
      <c r="K36" s="234"/>
      <c r="L36" s="1626">
        <f t="shared" si="0"/>
        <v>2</v>
      </c>
    </row>
    <row r="37" spans="2:12" x14ac:dyDescent="0.2">
      <c r="B37" s="430" t="s">
        <v>13</v>
      </c>
      <c r="C37" s="253" t="s">
        <v>95</v>
      </c>
      <c r="D37" s="1624" t="s">
        <v>96</v>
      </c>
      <c r="E37" s="815">
        <v>2011</v>
      </c>
      <c r="F37" s="531"/>
      <c r="G37" s="234">
        <v>1</v>
      </c>
      <c r="H37" s="234"/>
      <c r="I37" s="234"/>
      <c r="J37" s="234"/>
      <c r="K37" s="234"/>
      <c r="L37" s="1626">
        <f t="shared" si="0"/>
        <v>1</v>
      </c>
    </row>
    <row r="38" spans="2:12" x14ac:dyDescent="0.2">
      <c r="B38" s="430" t="s">
        <v>13</v>
      </c>
      <c r="C38" s="253" t="s">
        <v>117</v>
      </c>
      <c r="D38" s="1624" t="s">
        <v>118</v>
      </c>
      <c r="E38" s="815">
        <v>2011</v>
      </c>
      <c r="F38" s="531">
        <v>1</v>
      </c>
      <c r="G38" s="234">
        <v>1</v>
      </c>
      <c r="H38" s="234"/>
      <c r="I38" s="234"/>
      <c r="J38" s="234"/>
      <c r="K38" s="234"/>
      <c r="L38" s="1626">
        <f t="shared" si="0"/>
        <v>2</v>
      </c>
    </row>
    <row r="39" spans="2:12" x14ac:dyDescent="0.2">
      <c r="B39" s="430" t="s">
        <v>13</v>
      </c>
      <c r="C39" s="253" t="s">
        <v>117</v>
      </c>
      <c r="D39" s="1624" t="s">
        <v>130</v>
      </c>
      <c r="E39" s="815">
        <v>2009</v>
      </c>
      <c r="F39" s="531">
        <v>1</v>
      </c>
      <c r="G39" s="234">
        <v>1</v>
      </c>
      <c r="H39" s="234"/>
      <c r="I39" s="234"/>
      <c r="J39" s="234"/>
      <c r="K39" s="234"/>
      <c r="L39" s="1626">
        <f t="shared" si="0"/>
        <v>2</v>
      </c>
    </row>
    <row r="40" spans="2:12" ht="15" x14ac:dyDescent="0.25">
      <c r="B40" s="439" t="s">
        <v>9</v>
      </c>
      <c r="C40" s="416" t="s">
        <v>69</v>
      </c>
      <c r="D40" s="1625" t="s">
        <v>70</v>
      </c>
      <c r="E40" s="816">
        <v>2012</v>
      </c>
      <c r="F40" s="531"/>
      <c r="G40" s="234"/>
      <c r="H40" s="234">
        <v>1</v>
      </c>
      <c r="I40" s="234">
        <v>1</v>
      </c>
      <c r="J40" s="234"/>
      <c r="K40" s="234"/>
      <c r="L40" s="1626">
        <f t="shared" si="0"/>
        <v>2</v>
      </c>
    </row>
    <row r="41" spans="2:12" x14ac:dyDescent="0.2">
      <c r="B41" s="430" t="s">
        <v>9</v>
      </c>
      <c r="C41" s="253" t="s">
        <v>374</v>
      </c>
      <c r="D41" s="1624" t="s">
        <v>130</v>
      </c>
      <c r="E41" s="815">
        <v>2010</v>
      </c>
      <c r="F41" s="531">
        <v>1</v>
      </c>
      <c r="G41" s="234">
        <v>1</v>
      </c>
      <c r="H41" s="234">
        <v>1</v>
      </c>
      <c r="I41" s="234">
        <v>1</v>
      </c>
      <c r="J41" s="234"/>
      <c r="K41" s="234"/>
      <c r="L41" s="1626">
        <f t="shared" si="0"/>
        <v>4</v>
      </c>
    </row>
    <row r="42" spans="2:12" x14ac:dyDescent="0.2">
      <c r="B42" s="430" t="s">
        <v>9</v>
      </c>
      <c r="C42" s="253" t="s">
        <v>507</v>
      </c>
      <c r="D42" s="1624" t="s">
        <v>77</v>
      </c>
      <c r="E42" s="815">
        <v>2011</v>
      </c>
      <c r="F42" s="531">
        <v>1</v>
      </c>
      <c r="G42" s="234">
        <v>1</v>
      </c>
      <c r="H42" s="234">
        <v>1</v>
      </c>
      <c r="I42" s="234">
        <v>1</v>
      </c>
      <c r="J42" s="234"/>
      <c r="K42" s="234"/>
      <c r="L42" s="1626">
        <f t="shared" si="0"/>
        <v>4</v>
      </c>
    </row>
    <row r="43" spans="2:12" x14ac:dyDescent="0.2">
      <c r="B43" s="430" t="s">
        <v>708</v>
      </c>
      <c r="C43" s="253" t="s">
        <v>488</v>
      </c>
      <c r="D43" s="1624" t="s">
        <v>146</v>
      </c>
      <c r="E43" s="815">
        <v>2012</v>
      </c>
      <c r="F43" s="531"/>
      <c r="G43" s="234"/>
      <c r="H43" s="234">
        <v>1</v>
      </c>
      <c r="I43" s="234"/>
      <c r="J43" s="234"/>
      <c r="K43" s="234"/>
      <c r="L43" s="1626">
        <f t="shared" si="0"/>
        <v>1</v>
      </c>
    </row>
    <row r="44" spans="2:12" ht="15" x14ac:dyDescent="0.25">
      <c r="B44" s="439" t="s">
        <v>708</v>
      </c>
      <c r="C44" s="416" t="s">
        <v>502</v>
      </c>
      <c r="D44" s="1625" t="s">
        <v>120</v>
      </c>
      <c r="E44" s="816">
        <v>2012</v>
      </c>
      <c r="F44" s="531">
        <v>1</v>
      </c>
      <c r="G44" s="234">
        <v>1</v>
      </c>
      <c r="H44" s="234"/>
      <c r="I44" s="234">
        <v>1</v>
      </c>
      <c r="J44" s="234"/>
      <c r="K44" s="234"/>
      <c r="L44" s="1626">
        <f t="shared" si="0"/>
        <v>3</v>
      </c>
    </row>
    <row r="45" spans="2:12" x14ac:dyDescent="0.2">
      <c r="B45" s="430" t="s">
        <v>708</v>
      </c>
      <c r="C45" s="253" t="s">
        <v>503</v>
      </c>
      <c r="D45" s="1624" t="s">
        <v>74</v>
      </c>
      <c r="E45" s="815">
        <v>2011</v>
      </c>
      <c r="F45" s="531"/>
      <c r="G45" s="234"/>
      <c r="H45" s="234">
        <v>1</v>
      </c>
      <c r="I45" s="234">
        <v>1</v>
      </c>
      <c r="J45" s="234"/>
      <c r="K45" s="234"/>
      <c r="L45" s="1626">
        <f t="shared" si="0"/>
        <v>2</v>
      </c>
    </row>
    <row r="46" spans="2:12" x14ac:dyDescent="0.2">
      <c r="B46" s="430" t="s">
        <v>708</v>
      </c>
      <c r="C46" s="253" t="s">
        <v>483</v>
      </c>
      <c r="D46" s="1624" t="s">
        <v>135</v>
      </c>
      <c r="E46" s="815">
        <v>2014</v>
      </c>
      <c r="F46" s="531"/>
      <c r="G46" s="234"/>
      <c r="H46" s="234">
        <v>1</v>
      </c>
      <c r="I46" s="234">
        <v>1</v>
      </c>
      <c r="J46" s="234"/>
      <c r="K46" s="234"/>
      <c r="L46" s="1626">
        <f t="shared" si="0"/>
        <v>2</v>
      </c>
    </row>
    <row r="47" spans="2:12" x14ac:dyDescent="0.2">
      <c r="B47" s="430" t="s">
        <v>10</v>
      </c>
      <c r="C47" s="253" t="s">
        <v>779</v>
      </c>
      <c r="D47" s="1624" t="s">
        <v>140</v>
      </c>
      <c r="E47" s="815">
        <v>2011</v>
      </c>
      <c r="F47" s="531"/>
      <c r="G47" s="234">
        <v>1</v>
      </c>
      <c r="H47" s="234"/>
      <c r="I47" s="234"/>
      <c r="J47" s="234"/>
      <c r="K47" s="234"/>
      <c r="L47" s="1626">
        <f t="shared" si="0"/>
        <v>1</v>
      </c>
    </row>
    <row r="48" spans="2:12" ht="15" thickBot="1" x14ac:dyDescent="0.25">
      <c r="B48" s="430" t="s">
        <v>10</v>
      </c>
      <c r="C48" s="253" t="s">
        <v>550</v>
      </c>
      <c r="D48" s="1624" t="s">
        <v>140</v>
      </c>
      <c r="E48" s="815">
        <v>2016</v>
      </c>
      <c r="F48" s="1645">
        <v>1</v>
      </c>
      <c r="G48" s="1276">
        <v>1</v>
      </c>
      <c r="H48" s="1276"/>
      <c r="I48" s="1276"/>
      <c r="J48" s="1276"/>
      <c r="K48" s="1276"/>
      <c r="L48" s="1646">
        <f t="shared" si="0"/>
        <v>2</v>
      </c>
    </row>
    <row r="49" spans="2:12" ht="15.75" thickBot="1" x14ac:dyDescent="0.3">
      <c r="B49" s="920" t="s">
        <v>19</v>
      </c>
      <c r="C49" s="957"/>
      <c r="D49" s="1647"/>
      <c r="E49" s="956"/>
      <c r="F49" s="1648">
        <f t="shared" ref="F49:L49" si="1">SUM(F4:F48)</f>
        <v>26</v>
      </c>
      <c r="G49" s="1648">
        <f t="shared" si="1"/>
        <v>29</v>
      </c>
      <c r="H49" s="1648">
        <f t="shared" si="1"/>
        <v>25</v>
      </c>
      <c r="I49" s="1648">
        <f t="shared" si="1"/>
        <v>27</v>
      </c>
      <c r="J49" s="1648">
        <f t="shared" si="1"/>
        <v>0</v>
      </c>
      <c r="K49" s="1648">
        <f t="shared" si="1"/>
        <v>0</v>
      </c>
      <c r="L49" s="1649">
        <f t="shared" si="1"/>
        <v>107</v>
      </c>
    </row>
  </sheetData>
  <sortState xmlns:xlrd2="http://schemas.microsoft.com/office/spreadsheetml/2017/richdata2" ref="B4:L48">
    <sortCondition ref="B4:B48"/>
  </sortState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Pohár Vysočiny</vt:lpstr>
      <vt:lpstr>Účast</vt:lpstr>
      <vt:lpstr>oddíly-jednotlivci</vt:lpstr>
      <vt:lpstr>Všichni hráči</vt:lpstr>
      <vt:lpstr>U-11</vt:lpstr>
      <vt:lpstr>U-13</vt:lpstr>
      <vt:lpstr>U-15</vt:lpstr>
      <vt:lpstr>U-17,19</vt:lpstr>
      <vt:lpstr>KCTM</vt:lpstr>
      <vt:lpstr>'oddíly-jednotlivci'!Oblast_tisku</vt:lpstr>
      <vt:lpstr>'Pohár Vysočiny'!Oblast_tisku</vt:lpstr>
      <vt:lpstr>'U-11'!Oblast_tisku</vt:lpstr>
      <vt:lpstr>'U-13'!Oblast_tisku</vt:lpstr>
      <vt:lpstr>'U-15'!Oblast_tisku</vt:lpstr>
      <vt:lpstr>'U-17,19'!Oblast_tisku</vt:lpstr>
      <vt:lpstr>Účast!Oblast_tisku</vt:lpstr>
      <vt:lpstr>'Všichni hráči'!Oblast_tisku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2025-10-01T08:27:24Z</dcterms:modified>
</cp:coreProperties>
</file>